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maszyny" sheetId="5" r:id="rId5"/>
    <sheet name="pojazdy" sheetId="6" r:id="rId6"/>
    <sheet name="szkody" sheetId="7" r:id="rId7"/>
    <sheet name="lokalizacje" sheetId="8" r:id="rId8"/>
  </sheets>
  <definedNames>
    <definedName name="_xlnm.Print_Area" localSheetId="1">'budynki'!$A$1:$X$90</definedName>
    <definedName name="_xlnm.Print_Area" localSheetId="2">'elektronika '!$A$1:$D$308</definedName>
    <definedName name="_xlnm.Print_Area" localSheetId="0">'informacje ogólne'!$A$1:$N$11</definedName>
    <definedName name="_xlnm.Print_Area" localSheetId="4">'maszyny'!$A$1:$J$21</definedName>
    <definedName name="_xlnm.Print_Area" localSheetId="3">'środki trwałe'!$A$1:$E$14</definedName>
  </definedNames>
  <calcPr fullCalcOnLoad="1"/>
</workbook>
</file>

<file path=xl/sharedStrings.xml><?xml version="1.0" encoding="utf-8"?>
<sst xmlns="http://schemas.openxmlformats.org/spreadsheetml/2006/main" count="2198" uniqueCount="945">
  <si>
    <t>RAZEM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</si>
  <si>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</si>
  <si>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</si>
  <si>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</si>
  <si>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</si>
  <si>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</si>
  <si>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</si>
  <si>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</si>
  <si>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</si>
  <si>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</si>
  <si>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</si>
  <si>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</si>
  <si>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</si>
  <si>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</si>
  <si>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</si>
  <si>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</si>
  <si>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</si>
  <si>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</si>
  <si>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</si>
  <si>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</si>
  <si>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</si>
  <si>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</si>
  <si>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</si>
  <si>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</si>
  <si>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</si>
  <si>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</si>
  <si>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</si>
  <si>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</si>
  <si>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</si>
  <si>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</si>
  <si>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</si>
  <si>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Tabela nr 8</t>
  </si>
  <si>
    <t>Liczba uczniów/ wychowanków/ pensjonariuszy</t>
  </si>
  <si>
    <t>Rodzaj prowadzonej działalności (opisowo)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</si>
  <si>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</si>
  <si>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</si>
  <si>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</si>
  <si>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</si>
  <si>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</si>
  <si>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</si>
  <si>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</si>
  <si>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</si>
  <si>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</si>
  <si>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</si>
  <si>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</si>
  <si>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</si>
  <si>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</si>
  <si>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</si>
  <si>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</si>
  <si>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</si>
  <si>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</si>
  <si>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</si>
  <si>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</si>
  <si>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</si>
  <si>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</si>
  <si>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</si>
  <si>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</si>
  <si>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 xml:space="preserve">opis stanu technicznego budynku wg poniższych elementów budynku </t>
    </r>
  </si>
  <si>
    <t>SUMA OGÓŁEM:</t>
  </si>
  <si>
    <t>INFORMACJA O MAJĄTKU TRWAŁYM</t>
  </si>
  <si>
    <t>Urząd Miejski w Pogorzeli</t>
  </si>
  <si>
    <t>Miejsko-Gminny Ośrodek Kultury</t>
  </si>
  <si>
    <t>Biblioteka Publiczna Miasta i Gminy</t>
  </si>
  <si>
    <t>Miejsko-Gminny Ośrodek Pomocy Społecznej</t>
  </si>
  <si>
    <t>Zespół Szkół Ogólnokształcących i Zawodowych w Pogorzeli</t>
  </si>
  <si>
    <t>Tabela nr 1 - Informacje ogólne do oceny ryzyka w Gminie Pogorzela</t>
  </si>
  <si>
    <t xml:space="preserve">Elementy mające wpływ na ocenę ryzyka </t>
  </si>
  <si>
    <t>Tabela nr 2 - Wykaz budynków i budowli w Gminie Pogorzela</t>
  </si>
  <si>
    <t>Tabela nr 3 - Wykaz sprzętu elektronicznego w Gminie Pogorzela</t>
  </si>
  <si>
    <t>WYKAZ LOKALIZACJI, W KTÓRYCH PROWADZONA JEST DZIAŁALNOŚĆ ORAZ LOKALIZACJI, GDZIE ZNAJDUJE SIĘ MIENIE NALEŻĄCE DO JEDNOSTEK GMINY POGORZELA</t>
  </si>
  <si>
    <t>Czy w konstrukcji budynków występuje płyta warstwowa?</t>
  </si>
  <si>
    <t>1. Urząd Miasta</t>
  </si>
  <si>
    <t>3. Miejsko-Gminny Ośrodek Kultury</t>
  </si>
  <si>
    <t>4. Biblioteka Publiczna Miasta i Gminy</t>
  </si>
  <si>
    <t>7. Miejsko-Gminny Ośrodek Pomocy Społecznej</t>
  </si>
  <si>
    <t>8. Zespół Szkół Ogólnokształcących i Zawodowych w Pogorzeli</t>
  </si>
  <si>
    <t xml:space="preserve"> </t>
  </si>
  <si>
    <t xml:space="preserve">Czy od 1997 r. wystąpiło w jednostce ryzyko powodzi? </t>
  </si>
  <si>
    <t>NIE</t>
  </si>
  <si>
    <t>10 ( 300 osób) spotkania biblioteczne</t>
  </si>
  <si>
    <t>laptop</t>
  </si>
  <si>
    <t>4. Biblioteka Publiczna Miasta i Gminy - nie wykazano</t>
  </si>
  <si>
    <t>M-GOK</t>
  </si>
  <si>
    <t>kulturalne, biblioteczne, restauracyjne, mieszkalne</t>
  </si>
  <si>
    <t>Tak</t>
  </si>
  <si>
    <t>Nie</t>
  </si>
  <si>
    <t>hydranty, gaśnice , kraty</t>
  </si>
  <si>
    <t>63-860 Pogorzela, pl.Powstańców Wlkp.1</t>
  </si>
  <si>
    <t>Drukarka</t>
  </si>
  <si>
    <t>Laptop</t>
  </si>
  <si>
    <t>Komputery ( 2 sztuki)</t>
  </si>
  <si>
    <t>696-156-06-48</t>
  </si>
  <si>
    <t>696-170-32-37</t>
  </si>
  <si>
    <t>000-287-131</t>
  </si>
  <si>
    <t>Działalność bibliotek</t>
  </si>
  <si>
    <t>8560z</t>
  </si>
  <si>
    <t>9101A</t>
  </si>
  <si>
    <t>szatnia, stołówka</t>
  </si>
  <si>
    <t>budynek szkolny</t>
  </si>
  <si>
    <t>edukacja + mieszkanie</t>
  </si>
  <si>
    <t>tak</t>
  </si>
  <si>
    <t>nie</t>
  </si>
  <si>
    <t>magazyn</t>
  </si>
  <si>
    <t>gaśnice proszkowe 20szt,gaśnice śniegowe 2 szt , hydranty, zgodnie z instrukcją p-poż obowiązującą w szkole, kraty w oknach w Sali komputerowej na parterze, sygnał alarmowy (dzwonek szkolny i syrena) powiadomienie telefoniczne (dyrektor szkoły i woźny)</t>
  </si>
  <si>
    <t>Samorządowy Zespół Szkól w Pogorzeli  ul.Parkowa 7, 63-860 Pogorzela</t>
  </si>
  <si>
    <t>żelbetonowe płyty kanałowe, sprężona płyta żelbetonowa monolityczna</t>
  </si>
  <si>
    <t>gaśnice p-poż zgodnie z instrukcją obowiązującą w szkole</t>
  </si>
  <si>
    <t>cegła pełna palona</t>
  </si>
  <si>
    <t>drewniane</t>
  </si>
  <si>
    <t>Bułaków 58, 63-860 Pogorzela</t>
  </si>
  <si>
    <t>cegła ceramiczna pełna, dobudowane sanitariaty-beton komórkowy</t>
  </si>
  <si>
    <t>konstrukcja drewniana,płyty faliste (ondulina)</t>
  </si>
  <si>
    <t>Pogorzela,ul.Parkowa 7, 63-860 Pogorzela</t>
  </si>
  <si>
    <t>beton komórkowy</t>
  </si>
  <si>
    <t>żelbetowe z płyt kanałowych</t>
  </si>
  <si>
    <t>żelbetonowe płyty kanałowe,sprężona płyta żelbetonowa monolityczna</t>
  </si>
  <si>
    <t>bardzo dobre</t>
  </si>
  <si>
    <t>dobra</t>
  </si>
  <si>
    <t>bardzo dobra</t>
  </si>
  <si>
    <t>nie dotyczy</t>
  </si>
  <si>
    <t>dobre</t>
  </si>
  <si>
    <t>TABLICA INTERWRITETOUCHBOARD + projektor   NECM332XSST + GŁOŚNIKI KURZWEIL KS 40A</t>
  </si>
  <si>
    <t>PROJEKTOR Benq + GŁÓŚNIKI</t>
  </si>
  <si>
    <t>KOPIARKA RICOH MP 4002 SP</t>
  </si>
  <si>
    <t>TABLICA INTERAKTYWNA QWB379BW + PROJEKTOR</t>
  </si>
  <si>
    <t>REJESTRATOR CYFROWY</t>
  </si>
  <si>
    <t>TRANSFORMATOR VIDEO 18 SZT</t>
  </si>
  <si>
    <t xml:space="preserve">MONITOR  ASUS </t>
  </si>
  <si>
    <t>KAMERA PRZEWODOWA 8 SZT</t>
  </si>
  <si>
    <t xml:space="preserve">KAMERA PRZEWODOWA ZEWNĘTRZNA </t>
  </si>
  <si>
    <t>KOMPUTER DEL LVOSTRO 3568</t>
  </si>
  <si>
    <t>_</t>
  </si>
  <si>
    <t>kocioł stalowy</t>
  </si>
  <si>
    <t>O5787</t>
  </si>
  <si>
    <t>moc 250kw ciśnienie dp.2,5</t>
  </si>
  <si>
    <t>2008r</t>
  </si>
  <si>
    <t>Spółdzielnia Metalow.20000,00 zł</t>
  </si>
  <si>
    <t>O5427</t>
  </si>
  <si>
    <t>moc 250kw ciśnienie dp. 2,5</t>
  </si>
  <si>
    <t>2007r</t>
  </si>
  <si>
    <t>agregat prądotwórczy nr fabr 242</t>
  </si>
  <si>
    <t>ZSE2031400</t>
  </si>
  <si>
    <t>moc 20kw</t>
  </si>
  <si>
    <t>1985r</t>
  </si>
  <si>
    <t>Kserokopiarka  RICOH MP 2501SP</t>
  </si>
  <si>
    <t>kocioł gazowy VICTRIXPRO801L</t>
  </si>
  <si>
    <t>moc 80KW, ciśnienie 20mbar</t>
  </si>
  <si>
    <t>IMMERGAS</t>
  </si>
  <si>
    <t>Punkt redukcyjno-pomiarowy z rejestratorem z transmisją danych i zaworem klapowym MAG-3dn 50</t>
  </si>
  <si>
    <t xml:space="preserve">Pogorzela, ul. Plac Powstańców wlkp. 1 </t>
  </si>
  <si>
    <t>Pogorzela, ul. Plac Powstańców wlkp. 2</t>
  </si>
  <si>
    <t>Pogorzela, ul. Krobska 5 (nieczynny kościół poewangelicki) - jest własnością gminy</t>
  </si>
  <si>
    <t>1 (500 osób)impreza kulturalna</t>
  </si>
  <si>
    <t>6 (2000 osób) kulturalna, promocyjna</t>
  </si>
  <si>
    <t>696-001-03-02</t>
  </si>
  <si>
    <t>000530896</t>
  </si>
  <si>
    <t>8411Z</t>
  </si>
  <si>
    <t>Wykonywanie zadań publicznych na poziomie gminy</t>
  </si>
  <si>
    <t xml:space="preserve">Budynek Urzędu </t>
  </si>
  <si>
    <t>biurowiec</t>
  </si>
  <si>
    <t xml:space="preserve">Pogorzela ul. Dworcowa 2 </t>
  </si>
  <si>
    <t xml:space="preserve">mieszkalny </t>
  </si>
  <si>
    <t>gospodarczy</t>
  </si>
  <si>
    <t>Pogorzela ul. Gostyńska 10</t>
  </si>
  <si>
    <t>Pogorzela ul. Gostyńska 12</t>
  </si>
  <si>
    <t>Pogorzela ul. Gostyńska 8</t>
  </si>
  <si>
    <t>Pogorzela ul. Gostyńska</t>
  </si>
  <si>
    <t>Pogorzela ul. Borecka 21</t>
  </si>
  <si>
    <t>Pogorzela ul. Krobska 8</t>
  </si>
  <si>
    <t>Kaczagórka 32a</t>
  </si>
  <si>
    <t>Kaczagórka 38</t>
  </si>
  <si>
    <t>Błukaków 34</t>
  </si>
  <si>
    <t>Pogorzela ul. Rynek 39</t>
  </si>
  <si>
    <t>Pogorzela ul. Glinki 3 a</t>
  </si>
  <si>
    <t>mieszk.-gospod.</t>
  </si>
  <si>
    <t>Wziąchów 26</t>
  </si>
  <si>
    <t>Kromolice 1</t>
  </si>
  <si>
    <t>Kromolice 42a przy OSP</t>
  </si>
  <si>
    <t>Kromolice 42b</t>
  </si>
  <si>
    <t>Remiza OSP</t>
  </si>
  <si>
    <t>Gumienice 45b</t>
  </si>
  <si>
    <t>Małgów 33a</t>
  </si>
  <si>
    <t>Świetlica Wiejska</t>
  </si>
  <si>
    <t>Kaczagórka 38a</t>
  </si>
  <si>
    <t>Ochla 15a</t>
  </si>
  <si>
    <t>Pogorzela ul. Parkowa 4</t>
  </si>
  <si>
    <t>Wziąchów 25a</t>
  </si>
  <si>
    <t>Bułaków 34a</t>
  </si>
  <si>
    <t>Głuchów 83</t>
  </si>
  <si>
    <t>Elżbietków 7a</t>
  </si>
  <si>
    <t>Głuchów 83b</t>
  </si>
  <si>
    <t>Pogorzela ul. Wiosny Ludów 17</t>
  </si>
  <si>
    <t>obiekty strzelnicy</t>
  </si>
  <si>
    <t>Pogorzela ul. Krobska 17</t>
  </si>
  <si>
    <t>użyt. Publicznej/wynajem</t>
  </si>
  <si>
    <t>Pogorzela ul. Gostyńska 14</t>
  </si>
  <si>
    <t>Pogorzela ul. Parkowa 7</t>
  </si>
  <si>
    <t>bud. zaplecza socjaln. "orlik"</t>
  </si>
  <si>
    <t xml:space="preserve">Bułaków </t>
  </si>
  <si>
    <t>wiata grilowa</t>
  </si>
  <si>
    <t>Wziąchów</t>
  </si>
  <si>
    <t>Kaczagórka</t>
  </si>
  <si>
    <t>Głuchów</t>
  </si>
  <si>
    <t>Kromolice</t>
  </si>
  <si>
    <t>siłownia zewnętrzna</t>
  </si>
  <si>
    <t>Pogorzela (park miejski)</t>
  </si>
  <si>
    <t>Bielawy Pogorzelskie 5a</t>
  </si>
  <si>
    <t>świetlica wiejska</t>
  </si>
  <si>
    <t>Pogorzela</t>
  </si>
  <si>
    <t>scena przenośna</t>
  </si>
  <si>
    <t>Łukaszew</t>
  </si>
  <si>
    <t>garaż</t>
  </si>
  <si>
    <t>budynek socjalny przy wiacie grilowej</t>
  </si>
  <si>
    <t>1875-1900, 1989-1993</t>
  </si>
  <si>
    <t xml:space="preserve">ok. 1910 r. </t>
  </si>
  <si>
    <t>ok. 1919 r.</t>
  </si>
  <si>
    <t xml:space="preserve">k. XIX w. </t>
  </si>
  <si>
    <t>ok. 1900 r.</t>
  </si>
  <si>
    <t>1913 r.</t>
  </si>
  <si>
    <t>pocz. XX w.</t>
  </si>
  <si>
    <t>3 ćw. XX w.</t>
  </si>
  <si>
    <t>ok. 1870 r.</t>
  </si>
  <si>
    <t>XIX/XX w.</t>
  </si>
  <si>
    <t>1 ćw. XX w.</t>
  </si>
  <si>
    <t>1986 r.</t>
  </si>
  <si>
    <t>1984 r.</t>
  </si>
  <si>
    <t>1983 r.</t>
  </si>
  <si>
    <t>1994 r.</t>
  </si>
  <si>
    <t>1973 r.</t>
  </si>
  <si>
    <t>1986-88 r.</t>
  </si>
  <si>
    <t>1987 r.</t>
  </si>
  <si>
    <t>2002 r.</t>
  </si>
  <si>
    <t>1978 r.</t>
  </si>
  <si>
    <t>1970 r.</t>
  </si>
  <si>
    <t>1979 r.</t>
  </si>
  <si>
    <t>1 połowa XX w. oraz budynek z 2013 r.</t>
  </si>
  <si>
    <t>2011 r.</t>
  </si>
  <si>
    <t>2012 r.</t>
  </si>
  <si>
    <t>2013 r.</t>
  </si>
  <si>
    <t>1912 r.</t>
  </si>
  <si>
    <t>2014 r.</t>
  </si>
  <si>
    <t>ok.. 1970</t>
  </si>
  <si>
    <t>ok.. 1997</t>
  </si>
  <si>
    <t>na części kraty stalowe</t>
  </si>
  <si>
    <t>nie, gaśnice proszkowe</t>
  </si>
  <si>
    <t>gaśnice</t>
  </si>
  <si>
    <t>dobry</t>
  </si>
  <si>
    <t>cegła</t>
  </si>
  <si>
    <t>drewniany</t>
  </si>
  <si>
    <t>dachówka</t>
  </si>
  <si>
    <t>ondulina</t>
  </si>
  <si>
    <t>beton</t>
  </si>
  <si>
    <t>papa</t>
  </si>
  <si>
    <t>eternit</t>
  </si>
  <si>
    <t>blacha</t>
  </si>
  <si>
    <t>cegła, drewno</t>
  </si>
  <si>
    <t>cegłą</t>
  </si>
  <si>
    <t>ceglany</t>
  </si>
  <si>
    <t>pustak, siporeks</t>
  </si>
  <si>
    <t>lekki konst. Stalowej</t>
  </si>
  <si>
    <t>blachodachówka</t>
  </si>
  <si>
    <t>drewno</t>
  </si>
  <si>
    <t>brak</t>
  </si>
  <si>
    <t>drewno/gont papowy</t>
  </si>
  <si>
    <t>drewniana</t>
  </si>
  <si>
    <t>konstrukcja stalowa</t>
  </si>
  <si>
    <t>pustak gazo-betonowy</t>
  </si>
  <si>
    <t>płyta warstwowa</t>
  </si>
  <si>
    <t>Użytkowy 664 MGOPS- 46,5  GZOEiAO- 55,4 Policja - 66,56  UM- 495,54</t>
  </si>
  <si>
    <t>dobry/nie dot.</t>
  </si>
  <si>
    <t>nie dot.</t>
  </si>
  <si>
    <t xml:space="preserve">nie dot. </t>
  </si>
  <si>
    <t>dostateczny</t>
  </si>
  <si>
    <t>dostateczny/nie dot.</t>
  </si>
  <si>
    <t>dobry/dostateczny</t>
  </si>
  <si>
    <t>zły</t>
  </si>
  <si>
    <t>dobry/nagrzewnice gaz</t>
  </si>
  <si>
    <t>dobry/nagrzewanie gaz</t>
  </si>
  <si>
    <t>dobry/grzejniki gaz</t>
  </si>
  <si>
    <t>b. dobry</t>
  </si>
  <si>
    <t>dobry/ogrzewanie elektryczne</t>
  </si>
  <si>
    <t>dobry/ grzejniki gaz</t>
  </si>
  <si>
    <t>brak-oddymianie w połaci</t>
  </si>
  <si>
    <t>wodno/kanalizacyjna-dobry</t>
  </si>
  <si>
    <t>bardzo dobry</t>
  </si>
  <si>
    <t>b.dobry</t>
  </si>
  <si>
    <t>nie dot</t>
  </si>
  <si>
    <t>wod.-kan. Dobry</t>
  </si>
  <si>
    <t>UPS – 2 szt.</t>
  </si>
  <si>
    <t>UPS – 8 szt.</t>
  </si>
  <si>
    <t>Notebook</t>
  </si>
  <si>
    <t>15.12.2016</t>
  </si>
  <si>
    <t>29.12.2016</t>
  </si>
  <si>
    <t>Gminny Zespół Oświaty w Pogorzeli</t>
  </si>
  <si>
    <t>366167216</t>
  </si>
  <si>
    <t>komputer ADAX</t>
  </si>
  <si>
    <t xml:space="preserve">centrala telefoniczna </t>
  </si>
  <si>
    <t>5. Gminny Zespół Oświaty w Pogorzeli</t>
  </si>
  <si>
    <t>5. Gminny Zespół Oświaty w Pogorzeli - nie wykazano</t>
  </si>
  <si>
    <t>placówka oświatowa</t>
  </si>
  <si>
    <t>411143017</t>
  </si>
  <si>
    <t>8532B</t>
  </si>
  <si>
    <t>Przedszkole w Pogorzeli</t>
  </si>
  <si>
    <t>przedszkolno-mieszkalny</t>
  </si>
  <si>
    <t>Oddział w Głuchowie</t>
  </si>
  <si>
    <t>przedszkolno-mieszkaniowy</t>
  </si>
  <si>
    <t>przeciwpożarowe:6 gaśnic, 2 hydranty, czujniki z urządzeniem alarmowym</t>
  </si>
  <si>
    <t>Pogorzela Rynek 19</t>
  </si>
  <si>
    <t>2 gaśnice</t>
  </si>
  <si>
    <t>cegła pełna</t>
  </si>
  <si>
    <t>fert,kleina,płyty kanałowe,akerman</t>
  </si>
  <si>
    <t>drewniane, dachówka,blacha</t>
  </si>
  <si>
    <t>fert, akerman</t>
  </si>
  <si>
    <t>zestaw komputerowy</t>
  </si>
  <si>
    <t>Radioodtwarzacz JVC</t>
  </si>
  <si>
    <t>zgodnie z instrukcją obsługi</t>
  </si>
  <si>
    <t>Pogorzela, Rynek 19</t>
  </si>
  <si>
    <t>Kocioł grzewczy</t>
  </si>
  <si>
    <t>65P</t>
  </si>
  <si>
    <t>STER GAZ</t>
  </si>
  <si>
    <t>kotłownia</t>
  </si>
  <si>
    <t>110P</t>
  </si>
  <si>
    <t>63-860 Pogorzela, Kromolice1</t>
  </si>
  <si>
    <t>1 gaśnica p-poż.</t>
  </si>
  <si>
    <t>KB</t>
  </si>
  <si>
    <t>szatnia</t>
  </si>
  <si>
    <t>696-161-30-20</t>
  </si>
  <si>
    <t>jednostka oświatowa</t>
  </si>
  <si>
    <t>szkoła, biblioteka</t>
  </si>
  <si>
    <t>szkoła</t>
  </si>
  <si>
    <t>zaplecze sanitarne</t>
  </si>
  <si>
    <t>gaśnice - 1 sztuka proszkowa, hydranty - 1 szt.alarm, dozór, krata na drzwiach, rolety zewnętrzne na oknach antywłamaniowe</t>
  </si>
  <si>
    <t>ul. Krobska 19, Pogorzela</t>
  </si>
  <si>
    <t>gaśnice 10 sztuk, pianowe, proszkowe, śniegowe, hydranty - 3 szt. Wewnętrzny, 1 sztuka zewnętrzna, alarm , dozór</t>
  </si>
  <si>
    <t>gaśnice 1 szt.,hydranty, dozór</t>
  </si>
  <si>
    <t>gaśnice 2 szt, dozór, hydrant</t>
  </si>
  <si>
    <t>drewn/papa/ dachówka</t>
  </si>
  <si>
    <t>prefabryk/drewn.</t>
  </si>
  <si>
    <t>drewn/ dachówka</t>
  </si>
  <si>
    <t>prefabrykaty</t>
  </si>
  <si>
    <t>beton/papa</t>
  </si>
  <si>
    <t>pokrycie cylindryczną halą namiotową</t>
  </si>
  <si>
    <t>drewno, plastik</t>
  </si>
  <si>
    <t>Drukarka Brother DCP-L2540DN MONO LASER</t>
  </si>
  <si>
    <t>Drukarka Brother DCP-J105 wielofunkcyjna wi-fi</t>
  </si>
  <si>
    <t>28.10.2015</t>
  </si>
  <si>
    <t>Drukarka 3D UP</t>
  </si>
  <si>
    <t>30.11.2015</t>
  </si>
  <si>
    <t>24.11.2016</t>
  </si>
  <si>
    <t>15.07.2016</t>
  </si>
  <si>
    <t>Notebook DELL INSPIRON 3543 15,6"/i7/8GB/240SSD/W8</t>
  </si>
  <si>
    <t>13.10.2015</t>
  </si>
  <si>
    <t>Dysk zewnętrzny HDD 1TB 2,5" WD MY PASSPORT ULTRA BLACK</t>
  </si>
  <si>
    <t>Nawigacja PRESTIGIO GEOVISION</t>
  </si>
  <si>
    <t>03.12.2015</t>
  </si>
  <si>
    <t>Rejestrator jazdy PEIYING PY0010 Full HD</t>
  </si>
  <si>
    <t>Radio samochodowe BLAUPUNKT BRISBANE 230</t>
  </si>
  <si>
    <t>Kolumna ST-100</t>
  </si>
  <si>
    <t>21.06.2016</t>
  </si>
  <si>
    <t>Projektor LED DLP UC50 V-2</t>
  </si>
  <si>
    <t>30.09.2016</t>
  </si>
  <si>
    <t>Kocioł grzewczy, gazowy -   2 sztuki</t>
  </si>
  <si>
    <t>piwnica</t>
  </si>
  <si>
    <t>63-860 Pogorzela, ul. Krobska 19</t>
  </si>
  <si>
    <t>410272988</t>
  </si>
  <si>
    <t>8899Z</t>
  </si>
  <si>
    <t>Pomoc osobom potrzebującym, świadczenia rodzinne i wychowawcze</t>
  </si>
  <si>
    <t>Zestaw komputerowy</t>
  </si>
  <si>
    <t>7. Miejsko-Gminny Ośrodek Pomocy Społecznej - nie wykazano</t>
  </si>
  <si>
    <t>696-188-24-35</t>
  </si>
  <si>
    <t>411436280</t>
  </si>
  <si>
    <t>9231F</t>
  </si>
  <si>
    <t>Działalność domów i ośrodków kultury</t>
  </si>
  <si>
    <t>Adres</t>
  </si>
  <si>
    <t>-</t>
  </si>
  <si>
    <t>place zabaw, boiska, kąpielisko w Głuchowie, Park</t>
  </si>
  <si>
    <t>TAK - budynek socjalny przy wiacie grilowej w Głuchowie</t>
  </si>
  <si>
    <t>magazyn UM Pogorzeli</t>
  </si>
  <si>
    <t>O*</t>
  </si>
  <si>
    <t>Niszczarka</t>
  </si>
  <si>
    <t>place zabaw</t>
  </si>
  <si>
    <t>Łukaszew,Małgów,Gumienice,Pogorzela-park,Wziąchów,Kromolice,Kaczagórka,Bułaków,Elżbietków,Głuchów 4, Pogorzela ul. Prusa</t>
  </si>
  <si>
    <t>miejsce zwyczajowo wykorzystywane do kąpieli - Głuchów</t>
  </si>
  <si>
    <t>ul. Rynek 19, 63-860 Pogorzela</t>
  </si>
  <si>
    <t>696-163-94-62</t>
  </si>
  <si>
    <t>place zabaw, szatnie, stołówka</t>
  </si>
  <si>
    <t>696-169-52-36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</si>
  <si>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</si>
  <si>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</si>
  <si>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ul. Rynek 1
63-860 Pogorzela</t>
  </si>
  <si>
    <t>2. Miejsko-Gminny Ośrodek Kultury</t>
  </si>
  <si>
    <t>4. Zespół Szkół Ogólnokształcących i Zawodowych w Pogorzeli</t>
  </si>
  <si>
    <t>Przedszkole Samorządowe "Raj Psotników" w Pogorzeli</t>
  </si>
  <si>
    <t>6. Przedszkole Samorządowe "Raj Psotników" w Pogorzeli</t>
  </si>
  <si>
    <t>3. Przedszkole Samorządowe "Raj Psotników" w Pogorzeli</t>
  </si>
  <si>
    <t>2. Przedszkole Samorządowe "Raj Psotników" w Pogorzeli</t>
  </si>
  <si>
    <t>ul. Krobska 19,
63-860 Pogorzela</t>
  </si>
  <si>
    <t>ul. Rynek 1, 
63-860 Pogorzela</t>
  </si>
  <si>
    <t>ul. Powstańców Wielkopolskich 1, 
63-860 Pogorzela</t>
  </si>
  <si>
    <t>ul.Parkowa 7, 
63-860 Pogorzela</t>
  </si>
  <si>
    <t>w tym namioty</t>
  </si>
  <si>
    <t>budynek szkolny
Bułaków</t>
  </si>
  <si>
    <t xml:space="preserve">Wszystkie okna na parterze zabezpieczone, poprzez kraty lub rolety antywłamaniowe z wyjątkiem okna w ubikacji publicznej, która nie ma połączenia z innymi pomieszczeniami w budynku i jedno pomieszczenie na piętrze ma krate, główne wejście do urzędu- drzwi drewniane z dwoma zamkami patentowymi (jeden zamek jest trzy punktowy) zabezpieczone kratą wewnętrzną na jeden zamek patentowy. Drzwi drewnianne w szczycie budynku dla niepełnosprawnych otwierane na dzwonek przez pracownika (i tylko wtedy używane) z dwoma zamkami patentowymi (jeden zamek trzy punktowy). Dwa pomieszczenia ubikacji publicznej obok siebie- wejście do pierwszego pomieszczenia (drzwi drewniane zamk patentowy), wejście do drugiego pomieszczenia (zamek zwykły). Drzwi plastikowe z jednym zamkiem patentowym i kratą wewnętrzną na dwie kudki w drugim szczycie do pomieszczeń po policji. Alarmwy sygnalizator dźwiękowy w holu urzędu uruchamiany pilotem przez pracownice kasy (brak powiadomienia dokądkolwiek). Brak jakiegokolwiek nadzoru. Cztery gaśnice proszkowe i wewnętrzny hydrant. </t>
  </si>
  <si>
    <t>Pogorzela ul. Dworzec 2</t>
  </si>
  <si>
    <t>Altana rekreacyjna</t>
  </si>
  <si>
    <t>gont papowy</t>
  </si>
  <si>
    <t>Drukarka – 2 szt.</t>
  </si>
  <si>
    <t>Komputer – 3szt.</t>
  </si>
  <si>
    <t>Monitor</t>
  </si>
  <si>
    <t>2. Szkoła Podstawowa im. Adama Mickiewicza</t>
  </si>
  <si>
    <t>Szkoła Podstawowa im. Adama Mickiewicza w Pogorzeli</t>
  </si>
  <si>
    <t>696-16-39-427</t>
  </si>
  <si>
    <t>000562206</t>
  </si>
  <si>
    <t>edukacja</t>
  </si>
  <si>
    <t>2. Szkoła Podstawowa im. Adama Mickiewicza w Pogorzeli</t>
  </si>
  <si>
    <t>MONITOR INTERAKTYWNY 72 CALI</t>
  </si>
  <si>
    <t>DRUKARKA</t>
  </si>
  <si>
    <t>KOMPUTER</t>
  </si>
  <si>
    <t>NISZCZARKA</t>
  </si>
  <si>
    <t>PŁYTA INDUKCYJNA</t>
  </si>
  <si>
    <t>MIKSER ALLEN HEATH ZED 22</t>
  </si>
  <si>
    <t>POMPA C.O. OBIEGOWEJ BUDYNKU</t>
  </si>
  <si>
    <t>REFLEKTOR LIGHT 4 ME LED</t>
  </si>
  <si>
    <t>WZMACNIACZ BEHRINGER NV4-6000</t>
  </si>
  <si>
    <t>KOLUMNA INTERAKTYWNA</t>
  </si>
  <si>
    <t>MIKROFON BEZPRZEWODOWY DUAL VOCAL SET</t>
  </si>
  <si>
    <t>6920Z</t>
  </si>
  <si>
    <t>Działalność rachunkowo-księgowa</t>
  </si>
  <si>
    <t>urzadzenie wielofunkcyjne HP ASERJET</t>
  </si>
  <si>
    <t>magiczny dywan</t>
  </si>
  <si>
    <t>telewizor</t>
  </si>
  <si>
    <t>Photon</t>
  </si>
  <si>
    <t>Termet Ecocondes Silver</t>
  </si>
  <si>
    <t>4361PL-00029/1807</t>
  </si>
  <si>
    <t>25 Kw</t>
  </si>
  <si>
    <t>termet s.a</t>
  </si>
  <si>
    <t>zwiększenie wartości budynku - klimatyzacja w klasie i biurach</t>
  </si>
  <si>
    <t>klasa/biura</t>
  </si>
  <si>
    <t>alarm, dozór</t>
  </si>
  <si>
    <t>Router LTE UBIQUITI EDGEROUTER 3X 1000MBPS</t>
  </si>
  <si>
    <t>Monitor AOC 23,6'' E2470SWDA DVI AUDIO</t>
  </si>
  <si>
    <t>Telefon Panasonic DECT KX-TGC210 Czarny</t>
  </si>
  <si>
    <t>Drukarka 3D DaVinci 1.0</t>
  </si>
  <si>
    <t>Telefon Panasonic KX-TG1611</t>
  </si>
  <si>
    <t>19.05.2017</t>
  </si>
  <si>
    <t>Drukarka Brother DCP-J100 wielofunkcyjna</t>
  </si>
  <si>
    <t>20.11.2017</t>
  </si>
  <si>
    <t>Tablica Snellena elektorniczna z pilotem</t>
  </si>
  <si>
    <t>28.12.2017</t>
  </si>
  <si>
    <t>HP PROBOOK 450mG3 15,6" HD i5 6200U 8GB 1TB 7PR10P</t>
  </si>
  <si>
    <t>07.12.2016</t>
  </si>
  <si>
    <t>Boombox LAUSON CP430 biały - magnetofon</t>
  </si>
  <si>
    <t>29.12.2017</t>
  </si>
  <si>
    <t>Boombox LAUSON CP435 czarny - magnetofon</t>
  </si>
  <si>
    <t>Komputer – 5szt.</t>
  </si>
  <si>
    <t>System do głosowania elektronicznego</t>
  </si>
  <si>
    <t>System do transmisji video</t>
  </si>
  <si>
    <t>Klimatyzacja w 4 pomieszczeniach w UM</t>
  </si>
  <si>
    <t>Klimatyzacja na świetlicy w Bułakowie</t>
  </si>
  <si>
    <t>Klimatyzacja na świetlicy w Głuchowie</t>
  </si>
  <si>
    <t>Klimatyzacja- świetlica i kuchnia w Gumienicach</t>
  </si>
  <si>
    <t>L.P.</t>
  </si>
  <si>
    <t>Suma ubezpieczenia (wartość odtworzeniowa)</t>
  </si>
  <si>
    <t>Ładowacz czołowy TUR 220</t>
  </si>
  <si>
    <t>numer fabryczny 399</t>
  </si>
  <si>
    <t>Pomarol</t>
  </si>
  <si>
    <t>magazyn UM - ul. Glinki 3A</t>
  </si>
  <si>
    <t>Pług do odśnieżania 2100</t>
  </si>
  <si>
    <t>numer fabryczny XX2294</t>
  </si>
  <si>
    <t>Pronar</t>
  </si>
  <si>
    <t>Zamiatarka Agata 2000</t>
  </si>
  <si>
    <t>numer fabryczny 1271</t>
  </si>
  <si>
    <t>Rozsiewacz nawozów zawieszany Motyl N 031 M</t>
  </si>
  <si>
    <t>nr fabr. 17109</t>
  </si>
  <si>
    <t>Pracowniczy Ośrodek Maszynowy w Augustowie Sp. z o.o.</t>
  </si>
  <si>
    <t>Widły do palet METAL-TECHNIK (2000 kg)</t>
  </si>
  <si>
    <t>Łyżka do materiałów sypkich 2,2 m</t>
  </si>
  <si>
    <t>Obciążnik 480 kg na podnosnik</t>
  </si>
  <si>
    <t>sprzęt należący do OSP: agregat prądotwórczy FOGO 5,7 kw; agregat prądotwórczy 5 kw, agregat prądotwórczy 2,2 kw; piła do drewna STIHL, piła do drewna STIHL MS440, piła do drewna STIHL 026, motopompa pływająca NIAGARA I, pompa szlamowa WT - 30, pompa elektryczna, nożyce hydrauliczne (producent-firma Lukas).</t>
  </si>
  <si>
    <t>Szkoła Podstawowa im Adama Mickiewicza w Pogorzeli</t>
  </si>
  <si>
    <t>MONITOR INTERAKTYWNY Avtek</t>
  </si>
  <si>
    <t>NOTEBOOK Dell 5440</t>
  </si>
  <si>
    <t>NOTEBOK DELL5440</t>
  </si>
  <si>
    <t>NOTEBOK DELL7450</t>
  </si>
  <si>
    <t>SLASH 48CH DMX DIMMER COSOLE STEROWNIK DMX</t>
  </si>
  <si>
    <t>FLASH DIMMER PACK 4X 1,3 KW DMXI ANALOG</t>
  </si>
  <si>
    <t>KOMINEK ELEKTRYCZNY</t>
  </si>
  <si>
    <t>SPLITTER DMX 8 - KANAŁOWY</t>
  </si>
  <si>
    <t>CPS012COLORSTAGEHD PAR 60X3 RGB SZT 12</t>
  </si>
  <si>
    <t>WYTWORNICA DYMU 1200 W Z TIMEREM PILOTEM</t>
  </si>
  <si>
    <t>DEDRA ODKURZACZ 1400 W</t>
  </si>
  <si>
    <t>KP NOT DELL LATITUDE E5430</t>
  </si>
  <si>
    <t>CANON CANOSCAN 900F 304/SKANER</t>
  </si>
  <si>
    <t>komputer</t>
  </si>
  <si>
    <t>drukarka HP LASER JET</t>
  </si>
  <si>
    <t>Notebook/Laptop</t>
  </si>
  <si>
    <t>Aparat fotograficzny</t>
  </si>
  <si>
    <t>Projektor</t>
  </si>
  <si>
    <t>313474,30 zł - wykazany w budowlach hala namiotowa</t>
  </si>
  <si>
    <t>budynek szkolny (biblioteka) budynek gospodarczy</t>
  </si>
  <si>
    <t xml:space="preserve">szkoła, </t>
  </si>
  <si>
    <t>budynek zaplecza higieniczno-sanitarnego przy hali namiotowej</t>
  </si>
  <si>
    <t>boisko sportowe o nawierzchni tartanowej z pokryciem cylindryczną halą namiotową</t>
  </si>
  <si>
    <t>hala sportowa</t>
  </si>
  <si>
    <t>zwiększenie wartości budynku- okna pcv 10 kpl. Parter</t>
  </si>
  <si>
    <t>klasa/hol</t>
  </si>
  <si>
    <t>zwiększenie wartości budynku - remont elewacji budynku</t>
  </si>
  <si>
    <t>Switch 8-port TP-Link 1000 TL-SG108 GIGABIT (2 szt)</t>
  </si>
  <si>
    <t>HP 290 G1 SFF/konfiguracja indywidualna (nr seryjny 8CG90354 MC)</t>
  </si>
  <si>
    <t>06.03.2019</t>
  </si>
  <si>
    <t>Monitor iiyama ProLite E2482HS-B1 (nr seryjny 1165583842127)</t>
  </si>
  <si>
    <t>HP 290 G1 SFF/konfiguracja indywidualna (nr seryjny 8CG90354 MH)</t>
  </si>
  <si>
    <t>Monitor iiyama ProLite E2482HS-B1 (nr seryjny 1165583842134)</t>
  </si>
  <si>
    <t>HP 290 G1 SFF/konfiguracja indywidualna (nr seryjny 8CG90354 NX)</t>
  </si>
  <si>
    <t>Monitor iiyama ProLite E2482HS-B1 (nr seryjny 1165583841095)</t>
  </si>
  <si>
    <t>HP 290 G1 SFF/konfiguracja indywidualna (nr seryjny 8CG90354 PC)</t>
  </si>
  <si>
    <t>Monitor iiyama ProLite E2482HS-B1 (nr seryjny 1165583842149)</t>
  </si>
  <si>
    <t>HP 290 G1 SFF/konfiguracja indywidualna (nr seryjny 8CG90354 KR)</t>
  </si>
  <si>
    <t>Monitor iiyama ProLite E2482HS-B1 (nr seryjny 1165583842139)</t>
  </si>
  <si>
    <t>HP 290 G1 SFF/konfiguracja indywidualna (nr seryjny 8CG90354 NN)</t>
  </si>
  <si>
    <t>Monitor iiyama ProLite E2482HS-B1 (nr seryjny 1165583841115)</t>
  </si>
  <si>
    <t>HP 290 G1 SFF/konfiguracja indywidualna (nr seryjny 8CG90354 MT)</t>
  </si>
  <si>
    <t>Monitor iiyama ProLite E2482HS-B1 (nr seryjny 1165583842121)</t>
  </si>
  <si>
    <t>HP 290 G1 SFF/konfiguracja indywidualna (nr seryjny 8CG90354 NZ)</t>
  </si>
  <si>
    <t>Monitor iiyama ProLite E2482HS-B1 (nr seryjny 1165583842137)</t>
  </si>
  <si>
    <t>HP 290 G1 SFF/konfiguracja indywidualna (nr seryjny 8CG90354 NS)</t>
  </si>
  <si>
    <t>Monitor iiyama ProLite E2482HS-B1 (nr seryjny 1165583841770)</t>
  </si>
  <si>
    <t>HP 290 G1 SFF/konfiguracja indywidualna (nr seryjny 8CG90354 MJ)</t>
  </si>
  <si>
    <t>Monitor iiyama ProLite E2482HS-B1 (nr seryjny 1165583842150)</t>
  </si>
  <si>
    <t>HP 290 G1 SFF/konfiguracja indywidualna (nr seryjny 8CG90354 P8)</t>
  </si>
  <si>
    <t>Monitor iiyama ProLite E2482HS-B1 (nr seryjny 1165583841116)</t>
  </si>
  <si>
    <t>HP 290 G1 SFF/konfiguracja indywidualna (nr seryjny 8CG90354 PV)</t>
  </si>
  <si>
    <t>Monitor iiyama ProLite E2482HS-B1 (nr seryjny 1165583842126)</t>
  </si>
  <si>
    <t>HP 290 G1 SFF/konfiguracja indywidualna (nr seryjny 8CG90354 N8)</t>
  </si>
  <si>
    <t>Monitor iiyama ProLite E2482HS-B1 (nr seryjny 1165583842125)</t>
  </si>
  <si>
    <t>HP 290 G1 SFF/konfiguracja indywidualna (nr seryjny 8CG90354 N9)</t>
  </si>
  <si>
    <t>Monitor iiyama ProLite E2482HS-B1 (nr seryjny 1165583841098)</t>
  </si>
  <si>
    <t>HP 290 G1 SFF/konfiguracja indywidualna (nr seryjny 8CG90354 LH)</t>
  </si>
  <si>
    <t>Monitor iiyama ProLite E2482HS-B1 (nr seryjny 1165583842148)</t>
  </si>
  <si>
    <t>Projektor EPSON EB-S05</t>
  </si>
  <si>
    <t>13.09.2018</t>
  </si>
  <si>
    <t>Niszczarka HSM CLASSIC 90.2</t>
  </si>
  <si>
    <t>20.06.2018</t>
  </si>
  <si>
    <t>rodzaj wartości (księgowa brutto - KB / odtworzeniowa określona przez Klienta- O*)</t>
  </si>
  <si>
    <t>O</t>
  </si>
  <si>
    <t>rozbudowa budynku szkolnego  ( w tym wartość klimatyzacji, ogrodzenia, remont budynku, wymiana okien)</t>
  </si>
  <si>
    <t>Telewizor PHILIPS LED</t>
  </si>
  <si>
    <t>Kuchnia AMICA</t>
  </si>
  <si>
    <t>Lodówka INDESIT</t>
  </si>
  <si>
    <t>Komputer DELL</t>
  </si>
  <si>
    <t>Urządzenie wielofunkcyjne HP</t>
  </si>
  <si>
    <t>Urządzenie wielofunkcyjne EPSON</t>
  </si>
  <si>
    <t xml:space="preserve">Komputer </t>
  </si>
  <si>
    <t>Monitor Aoc</t>
  </si>
  <si>
    <t>Komputer HP</t>
  </si>
  <si>
    <t>3. MGOPS w Pogorzeli</t>
  </si>
  <si>
    <t>Siedziba MGOPS, 63-860 Pogorzela, ul. Rynek 1</t>
  </si>
  <si>
    <t>gaśnice, krata antywłamaniowa</t>
  </si>
  <si>
    <t>Klub Seniora, 63-860 Pogorzela, ul. Krobska 17</t>
  </si>
  <si>
    <t>gaśnica</t>
  </si>
  <si>
    <t>MGOK, 63-860 Pogorzela, Plac Powstańców Wlkp.1</t>
  </si>
  <si>
    <t>DRUKARKA HP M426FDW</t>
  </si>
  <si>
    <t>KOMPUTER DELL VOSTRO</t>
  </si>
  <si>
    <t>PROEL STAGEBOX EBN 20 K 25M</t>
  </si>
  <si>
    <t>MIKROFON PRZEWODOWY SHURE SM 58 LCE</t>
  </si>
  <si>
    <t>MIKROFON DYNAMICZNY TTI</t>
  </si>
  <si>
    <t>Komputer PC Dell 3030</t>
  </si>
  <si>
    <t>NOTEBOK LENOVO L560 X 20 SZTUK</t>
  </si>
  <si>
    <t>NOTEBOK DEEL5470 X 8 SZTUK</t>
  </si>
  <si>
    <t>NOTEBOK DEEL7480 X 2 SZTUKU</t>
  </si>
  <si>
    <t xml:space="preserve">1. Szkoła Podstawowa im. Adama Mickiewicza w Pogorzeli </t>
  </si>
  <si>
    <t xml:space="preserve"> nm</t>
  </si>
  <si>
    <t>Projektor Optoma DW318e (nr seryjny Q7D7931AAAAACO212)</t>
  </si>
  <si>
    <t>Drukarka 3D XYZprinting da Vinci 1.0 Pro 3-in-1</t>
  </si>
  <si>
    <t>Monitor interaktywny Flip 55" Samsung + wózek (nr seryjny 08GWHNKM90055OL)</t>
  </si>
  <si>
    <t>Drukarka kodów kreskowych PC42T Plus</t>
  </si>
  <si>
    <t>Czytnik kodów kreskowych: HONEYWELL VOYAGER 1202G</t>
  </si>
  <si>
    <t>Komputer PC TERRA + klawiatura + mysz (nr seryjny R6066912)</t>
  </si>
  <si>
    <t>Komputer PC TERRA + klawiatura + mysz (nr seryjny R6066914)</t>
  </si>
  <si>
    <t>Komputer PC TERRA + klawiatura + mysz (nr seryjny R6066916)</t>
  </si>
  <si>
    <t>Komputer PC TERRA + klawiatura + mysz (nr seryjny R6066918)</t>
  </si>
  <si>
    <t>Komputer PC TERRA + klawiatura + mysz (nr seryjny R6066920)</t>
  </si>
  <si>
    <t>Komputer PC TERRA + klawiatura + mysz (nr seryjny R6066922)</t>
  </si>
  <si>
    <t>Komputer PC TERRA + klawiatura + mysz (nr seryjny R6066924)</t>
  </si>
  <si>
    <t>Komputer PC TERRA + klawiatura + mysz (nr seryjny R6066926)</t>
  </si>
  <si>
    <t>Komputer PC TERRA + klawiatura + mysz (nr seryjny R6066913)</t>
  </si>
  <si>
    <t>Komputer PC TERRA + klawiatura + mysz (nr seryjny R6066915)</t>
  </si>
  <si>
    <t>Komputer PC TERRA + klawiatura + mysz (nr seryjny R6066917)</t>
  </si>
  <si>
    <t>Komputer PC TERRA + klawiatura + mysz (nr seryjny R6066919)</t>
  </si>
  <si>
    <t>Komputer PC TERRA + klawiatura + mysz (nr seryjny R6066921)</t>
  </si>
  <si>
    <t>Komputer PC TERRA + klawiatura + mysz (nr seryjny R6066923)</t>
  </si>
  <si>
    <t>Komputer PC TERRA + klawiatura + mysz (nr seryjny R6066925)</t>
  </si>
  <si>
    <t>Monitor LCD: TERRA (nr seryjny W932LTD01948)</t>
  </si>
  <si>
    <t>Monitor LCD: TERRA (nr seryjny W932LTD01953)</t>
  </si>
  <si>
    <t>Monitor LCD: TERRA (nr seryjny W932LTD01978)</t>
  </si>
  <si>
    <t>Monitor LCD: TERRA (nr seryjny W932LTD02001)</t>
  </si>
  <si>
    <t>Monitor LCD: TERRA (nr seryjny W932LTD02004)</t>
  </si>
  <si>
    <t>Monitor LCD: TERRA (nr seryjny W932LTD02008)</t>
  </si>
  <si>
    <t>Monitor LCD: TERRA (nr seryjny W932LTD02022)</t>
  </si>
  <si>
    <t>Monitor LCD: TERRA (nr seryjny W932LTD02030)</t>
  </si>
  <si>
    <t>Monitor LCD: TERRA (nr seryjny W932LTD01952)</t>
  </si>
  <si>
    <t>Monitor LCD: TERRA (nr seryjny W932LTD01975)</t>
  </si>
  <si>
    <t>Monitor LCD: TERRA (nr seryjny W932LTD01995)</t>
  </si>
  <si>
    <t>Monitor LCD: TERRA (nr seryjny W932LTD02002)</t>
  </si>
  <si>
    <t>Monitor LCD: TERRA (nr seryjny W932LTD02006)</t>
  </si>
  <si>
    <t>Monitor LCD: TERRA (nr seryjny W932LTD02020)</t>
  </si>
  <si>
    <t>Monitor LCD: TERRA (nr seryjny W932LTD02024)</t>
  </si>
  <si>
    <t>Urządzenie wielofunkcyjne KYOCERA</t>
  </si>
  <si>
    <t>Projektor multimedialny DLP 1080p OPTOMA</t>
  </si>
  <si>
    <t>Ekran do projektora elektryczny sufitowy MACLEAN</t>
  </si>
  <si>
    <t>Przełącznik 8 port zarządzany PoE NETGEAR</t>
  </si>
  <si>
    <t>Router dual WAN bezprzewodowy ASUS</t>
  </si>
  <si>
    <t>Laptop Lenovo 300e (nr seryjny YD06LQ1D)</t>
  </si>
  <si>
    <t>Laptop Lenovo 300e (nr seryjny YD06LQ1G)</t>
  </si>
  <si>
    <t>Laptop Lenovo 300e (nr seryjny YD06LQ1H)</t>
  </si>
  <si>
    <t>Laptop Lenovo 300e (nr seryjny YD06LQ1K)</t>
  </si>
  <si>
    <t>Laptop Lenovo 300e (nr seryjny YD06LQ1N)</t>
  </si>
  <si>
    <t>Laptop Lenovo 300e (nr seryjny YD06KMJU)</t>
  </si>
  <si>
    <t>Laptop Lenovo 300e (nr seryjny YD06KMJR)</t>
  </si>
  <si>
    <t>Laptop Lenovo 300e (nr seryjny YD06LQ1L)</t>
  </si>
  <si>
    <t>Laptop Lenovo 300e (nr seryjny YD06LQ1C)</t>
  </si>
  <si>
    <t>Laptop Lenovo 300e (nr seryjny YD06LQ1F)</t>
  </si>
  <si>
    <t>Laptop Lenovo 300e (nr seryjny YD06LQ18)</t>
  </si>
  <si>
    <t>Laptop Lenovo 300e (nr seryjny YD06LQ1B)</t>
  </si>
  <si>
    <t>Notebook Lenovo V130 14"(nr seryjny MP1H04K9MPNXB930807T)</t>
  </si>
  <si>
    <t>Notebook Lenovo V130 14"(nr seryjny SMP1H01MS)</t>
  </si>
  <si>
    <t>Notebook Lenovo V130 14"(nr seryjny SMP1H03KZ)</t>
  </si>
  <si>
    <t>Notebook Lenovo V130 14"(nr seryjny SMP1H04KY)</t>
  </si>
  <si>
    <t>Notebook Lenovo V130 14"(nr seryjny SMP1H04L7)</t>
  </si>
  <si>
    <t>Notebook Lenovo V130 14"(nr seryjny SMP1H04LR)</t>
  </si>
  <si>
    <t>Notebook Lenovo V130 14"(nr seryjny SMP1H04M8)</t>
  </si>
  <si>
    <t>Notebook Lenovo V130 14"(nr seryjny SMP1H04M9)</t>
  </si>
  <si>
    <t>Notebook Lenovo V130 14"(nr seryjny SMP1H04MX)</t>
  </si>
  <si>
    <t>Notebook Lenovo V130 14"(nr seryjny SMP1H04NR)</t>
  </si>
  <si>
    <t>Notebook Lenovo V130 14"(nr seryjny SMP1H04NV)</t>
  </si>
  <si>
    <t>Notebook Lenovo V130 14"(nr seryjny SMP1H0NBE)</t>
  </si>
  <si>
    <t>Notebook Lenovo V130 14"(nr seryjny SMP1H2PSA)</t>
  </si>
  <si>
    <t>Notebook HP 250 G7 (nr seryjny CND9331C86)</t>
  </si>
  <si>
    <t>Notebook Lenovo V130 14" (nr seryjny SMP1LH39N)</t>
  </si>
  <si>
    <t>Wizualizer: AVerMedia</t>
  </si>
  <si>
    <t>Dron OVERMAX</t>
  </si>
  <si>
    <t>Kserokopiarka TOSHIBA e-studio 256se</t>
  </si>
  <si>
    <t>Aparat cyfrowy PANASONIC LUMIX DMC-FZ 1000 czarny</t>
  </si>
  <si>
    <t>Lenovo i5/2x4GB/SSD240/W10PRO/M93 x 2</t>
  </si>
  <si>
    <t>Lenovo i5/2x4GB/SSD240/W10PRO/M93</t>
  </si>
  <si>
    <t>Pogorzela ul. Zielona - szatnia boisko sportowe</t>
  </si>
  <si>
    <t xml:space="preserve">niemieszkalny </t>
  </si>
  <si>
    <t>ok. 1960 r.</t>
  </si>
  <si>
    <t>Budynek poszkolny - nieczynny</t>
  </si>
  <si>
    <t>Elżbietków</t>
  </si>
  <si>
    <t>Wiata rekreacyjna</t>
  </si>
  <si>
    <t>Budynek poszkolny</t>
  </si>
  <si>
    <t>Bułaków</t>
  </si>
  <si>
    <t>Pogorzela, ul. Rynek</t>
  </si>
  <si>
    <t>fontanna</t>
  </si>
  <si>
    <t xml:space="preserve">nie </t>
  </si>
  <si>
    <t>Bielawy Pogorzelskie</t>
  </si>
  <si>
    <t>Altana czworokątna</t>
  </si>
  <si>
    <t>monitoring na opodal stojącym ratuszu</t>
  </si>
  <si>
    <t>derwniana, dachówka karpiówka</t>
  </si>
  <si>
    <t>granit, prefabrykaty betonowe</t>
  </si>
  <si>
    <t>prefabrykaty betonowe</t>
  </si>
  <si>
    <t>dobra/nie dot.</t>
  </si>
  <si>
    <t>pomieszczenie techniczne pod pow. ziemi</t>
  </si>
  <si>
    <t>Serwer plików</t>
  </si>
  <si>
    <t>UPS</t>
  </si>
  <si>
    <t>Łącznie</t>
  </si>
  <si>
    <t xml:space="preserve">8560Z </t>
  </si>
  <si>
    <t>PKD (wiodące)</t>
  </si>
  <si>
    <t>Ubezpieczony</t>
  </si>
  <si>
    <t>Ryzyko</t>
  </si>
  <si>
    <t>Data Szkody</t>
  </si>
  <si>
    <t>Opis szkody</t>
  </si>
  <si>
    <t>Miejsce szkody</t>
  </si>
  <si>
    <t>Suma wypłat</t>
  </si>
  <si>
    <t>Urząd Miejski</t>
  </si>
  <si>
    <t>Mienie od ognia i innych zdarzeń</t>
  </si>
  <si>
    <t>zerwanie części pokrycia dachu na wiacie grilowej wskutek silnego wiatru</t>
  </si>
  <si>
    <t>Szyby</t>
  </si>
  <si>
    <t>uszkodzenie szyby w wiacie przystankowej wskutek silnego wiatru</t>
  </si>
  <si>
    <t>stłuczenie 2 szyb w wiacie przystankowej wskutek przewrócenia podczas silnego wiatru</t>
  </si>
  <si>
    <t>uszkodzenie 2 pól w daszku wiaty przystankowej z poliwęglanu komorowego wskutek silnego wiatru</t>
  </si>
  <si>
    <t>OC ogólne</t>
  </si>
  <si>
    <t>uszkodzenie 4 przęseł płotu podczas wycinania drzew w parku</t>
  </si>
  <si>
    <t>ul. Powstańców Wielkopolskich 23 w Pogorzeli</t>
  </si>
  <si>
    <t>Pożar w budynku komunalnym prawdopodobnie powstały na skutek niewłaściwego obchodzenia się z urządzeniami grzewczymi</t>
  </si>
  <si>
    <t>Pogorzela, ul. Gostyńska 12</t>
  </si>
  <si>
    <t>uszkodzenie monitora od monitoringu wskutek wyładowania atmosferycznego</t>
  </si>
  <si>
    <t>Zespół Szkół Ogólnokształcących i Zawodowych w Pogorzeli, Krobska 19 63-860 Pogorzela</t>
  </si>
  <si>
    <t>zalanie gabinetu pedagoga szkolnego oraz uszkodzenie monitora od monitoringuw wyniku nawałnicy-burzy</t>
  </si>
  <si>
    <t>Zapytanie przedregresowe dla PZU - zalanie lokalu mieszkalnego przez mieszkanie obok</t>
  </si>
  <si>
    <t>Pogorzela, ul. Gostyńska 10/4</t>
  </si>
  <si>
    <t>OC dróg</t>
  </si>
  <si>
    <t>Uszkodzenie pojazdu na drodze w wyniku wjechania na obniżoną bardzo kratkę (dziura).</t>
  </si>
  <si>
    <t>Pogorzela, róg ulicy Kotkowiaka i Szpitalnej</t>
  </si>
  <si>
    <t>Uszkodzenie dachu na budynku magazynu wskutek działania orkanu Ksawery</t>
  </si>
  <si>
    <t>Pogorzela , ul. Glinki</t>
  </si>
  <si>
    <t>Zalanie lokalu mieszkalnego komunalnego wskutek nawałnicy</t>
  </si>
  <si>
    <t>Pogorzela, ul. Rynek 39</t>
  </si>
  <si>
    <t>Uszkodzenie piłkochwytu oraz ogrodzenia na boisku sportowym typu Orlik wskutek nawałnicy</t>
  </si>
  <si>
    <t>Pogorzela, Parkowa 7</t>
  </si>
  <si>
    <t>Uszkodzenie dachu - zerwanie częsci dachówek oraz uszkodzenie  więźby dachowej na budynku wskutek nawałnicy</t>
  </si>
  <si>
    <t>Pogorzela, ul. Dworzec 2</t>
  </si>
  <si>
    <t>Całkowite zniszczenie jednego komina oraz zerwanie cegieł z drugiego komina wskutek nawałnicy</t>
  </si>
  <si>
    <t>Pogorzela, ul. Krobska 17</t>
  </si>
  <si>
    <t>Uszkodzenie budynków gospodarczych (zerwane dachy, uszkodzona więźba dachowa, zerwana papa, wybite szyby) oraz  uszkodzenie lucerny wskutek nawałnicy</t>
  </si>
  <si>
    <t>Pogorzela , ul. Glinki 3a</t>
  </si>
  <si>
    <t>Uszkodzenie ogrodzenia oraz piłkochwytu na boisku miejskim wskutek nawałnicy</t>
  </si>
  <si>
    <t>Pogorzela, ul. Koźmińska</t>
  </si>
  <si>
    <t>Uszkodzenie wyposażenia placu zabaw (karuzela, wyciąg linowy, 2 przęsła ogrodzenia, 3 szt. koszy na śmieci) wskutek nawałnicy</t>
  </si>
  <si>
    <t>Pogorzela, park miejski</t>
  </si>
  <si>
    <t>Uszkodzenie wiaty grilowej wskutek działa orkanu Ksawery</t>
  </si>
  <si>
    <t>Uszkodzenie dachu przystanku autobusowego wskutek nawałnicy (silne opady gradu)</t>
  </si>
  <si>
    <t>Łukaszew (gm. Pogorzela)</t>
  </si>
  <si>
    <t>Uszkodzenie (zamoczenie) mebli znajdujacym się w świetlicy wiejskiej  wskutek nawałnicy</t>
  </si>
  <si>
    <t>Miejsko - Gminny Osrodek Kultury</t>
  </si>
  <si>
    <t>Uszkodzenie obiegowej pompy centralnego ogrzewania w wyniku przepięcia prądu spowodowanego silnymi wiatrami (huragan Grzegorz).</t>
  </si>
  <si>
    <t>Pogorzela, ul. Powstańców Wielkopolskich 1</t>
  </si>
  <si>
    <t>Uszkodzenie dachu w budynku głównym, pojawienie się zacieków w trzech klasach lekcyjnych oraz uszkodzenie hali sportowej  (1 lampa, zacieki w szatniach, uszkodzony dach) wskutek nawałnicy</t>
  </si>
  <si>
    <t>Uszkodzenie dachu na budynku głównym wskutek Orkanu</t>
  </si>
  <si>
    <t>Uszkodzenie płyty w przystanku autobusowym wskutek działania orkanu Ksawery</t>
  </si>
  <si>
    <t>Uszkodzenie 3 płyt na dachu oraz 3 płyt bocznych w przystanku autobusowym wskutek Orkanu Ksawery</t>
  </si>
  <si>
    <t>Uszkodzenie płyt w wiacie przystankowej wskutek orkanu Ksawery</t>
  </si>
  <si>
    <t>Pogorzela, ul. Parkowa</t>
  </si>
  <si>
    <t>Uszkodzenie płyt w przystanku autobusowym wskutek działania orkanu Ksawery</t>
  </si>
  <si>
    <t>Uszkodzenie płyty bocznej w przystanku autobusowym wskutek działania orkanu Ksawery</t>
  </si>
  <si>
    <t>Uszkodzenie przewodów linii napowietrznej nn-0,4 kV podczas prac przy wycince drzew</t>
  </si>
  <si>
    <t>Uszkodzenie pojazdu na drodze wskutek najechania na ubytek w nawierzchni jezdni.</t>
  </si>
  <si>
    <t>Pogorzela, ul. Wiosna Ludów w kier. Głuchowa</t>
  </si>
  <si>
    <t>Uszkodzenie dwóch agregatów klimatyzacji wskutek wyładowania atmosferycznego</t>
  </si>
  <si>
    <t>Głuchów 83b (świetlica)</t>
  </si>
  <si>
    <t xml:space="preserve">2017* </t>
  </si>
  <si>
    <t>* zdarzenie losowe z dnia 11.08.2020 miało znaczący wpływ na wysoką szkodowość w 2017 r.</t>
  </si>
  <si>
    <t>2020 (brak szkód do dnia sporządzenia raportu tj. 25.05.2020 r.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</si>
  <si>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</si>
  <si>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</si>
  <si>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</si>
  <si>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</si>
  <si>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</si>
  <si>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</si>
  <si>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 xml:space="preserve">Wyposażenie pojazdu  </t>
  </si>
  <si>
    <t>Użytkownik/ Ubezpieczony</t>
  </si>
  <si>
    <t>Poj.</t>
  </si>
  <si>
    <t>Rok prod.</t>
  </si>
  <si>
    <t>Data I rejestracji</t>
  </si>
  <si>
    <t>Data ważności badań technicznych</t>
  </si>
  <si>
    <t>Ilość miejsc</t>
  </si>
  <si>
    <t>Ładowność
(kg)</t>
  </si>
  <si>
    <t>Dopuszczalna masa całkowita
(kg)</t>
  </si>
  <si>
    <t>Czy pojazd służy do nauki jazdy? (TAK/NIE)</t>
  </si>
  <si>
    <t>Przebieg (km)</t>
  </si>
  <si>
    <t xml:space="preserve">Suma ubezpieczenia ( wartość pojazdu + wyposażenie) </t>
  </si>
  <si>
    <t>Okres ubezpieczenia OC i NW</t>
  </si>
  <si>
    <t>Okres ubezpieczenia AC i KR</t>
  </si>
  <si>
    <t>Ryzyka podlegające ubezpieczeniu w danym pojeździe</t>
  </si>
  <si>
    <t>rodzaj</t>
  </si>
  <si>
    <t>wartość</t>
  </si>
  <si>
    <t>Od</t>
  </si>
  <si>
    <t>Do</t>
  </si>
  <si>
    <t>OC</t>
  </si>
  <si>
    <t>NW</t>
  </si>
  <si>
    <t>AC/KR</t>
  </si>
  <si>
    <t>ASS</t>
  </si>
  <si>
    <t>1. Urząd Miejski w Pogorzeli</t>
  </si>
  <si>
    <t>Ursus</t>
  </si>
  <si>
    <t>C-360-3p</t>
  </si>
  <si>
    <t>PGS LA53</t>
  </si>
  <si>
    <t>ciągnik rolniczy</t>
  </si>
  <si>
    <t>Urząd Miejski w Pogorzeli
ul. Rynek 1, 
63-860 Pogorzela</t>
  </si>
  <si>
    <t>17-11-1987</t>
  </si>
  <si>
    <t>11-04-2018</t>
  </si>
  <si>
    <t xml:space="preserve">01.01.2021 01.01.2022 01.01.2023 </t>
  </si>
  <si>
    <t>31.12.2021 31.12.2022 01.01.2023</t>
  </si>
  <si>
    <t>C-360</t>
  </si>
  <si>
    <t>PGS 70CR</t>
  </si>
  <si>
    <t>27-02-1981</t>
  </si>
  <si>
    <t>C-330</t>
  </si>
  <si>
    <t>PGS 57CE</t>
  </si>
  <si>
    <t>ciągn. rolny</t>
  </si>
  <si>
    <t>19-08-1981</t>
  </si>
  <si>
    <t>14-03-2018</t>
  </si>
  <si>
    <t>PGS C157</t>
  </si>
  <si>
    <t>koparka "Pelikan"</t>
  </si>
  <si>
    <t>16-01-1989</t>
  </si>
  <si>
    <t>22-03-2019</t>
  </si>
  <si>
    <t>12.02.2021 12.02.2022 12.02.2023</t>
  </si>
  <si>
    <t>11.02.2022 11.02.2023 11.02.2024</t>
  </si>
  <si>
    <t>JELCZ</t>
  </si>
  <si>
    <t>3W317</t>
  </si>
  <si>
    <t>PGS U614</t>
  </si>
  <si>
    <t>ciężarowy</t>
  </si>
  <si>
    <t>OSP w Pogorzeli
ul. Parkowa 4
63-860 Pogorzela</t>
  </si>
  <si>
    <t>02-04-1987</t>
  </si>
  <si>
    <t>15-05-2019</t>
  </si>
  <si>
    <t>07.02.2021 07.02.2022 07.02.2023</t>
  </si>
  <si>
    <t>06.02.2022 06.02.2023 06.02.2024</t>
  </si>
  <si>
    <t>AUTOSAN</t>
  </si>
  <si>
    <t>D-47</t>
  </si>
  <si>
    <t>PGS 7G67</t>
  </si>
  <si>
    <t>przyczepa ciężarowa rolnicza(wywrotka)</t>
  </si>
  <si>
    <t>25-04-1980</t>
  </si>
  <si>
    <t>08-03-2019</t>
  </si>
  <si>
    <t>D-47B</t>
  </si>
  <si>
    <t>PGS 7G68</t>
  </si>
  <si>
    <t>przyczepa ciężarowa rolnicza</t>
  </si>
  <si>
    <t>SANOK</t>
  </si>
  <si>
    <t>D-45</t>
  </si>
  <si>
    <t>PGS S763</t>
  </si>
  <si>
    <t>16-02-1968</t>
  </si>
  <si>
    <t>WUKO</t>
  </si>
  <si>
    <t>NG-1</t>
  </si>
  <si>
    <t>PGS 45SY</t>
  </si>
  <si>
    <t>naczepa ciężarowa</t>
  </si>
  <si>
    <t>31-12-1966</t>
  </si>
  <si>
    <t>TURON</t>
  </si>
  <si>
    <t>T-067</t>
  </si>
  <si>
    <t>LE304859</t>
  </si>
  <si>
    <t>PGS 45NN</t>
  </si>
  <si>
    <t>przyczepa lekka</t>
  </si>
  <si>
    <t>16-11-1994</t>
  </si>
  <si>
    <t>22.08.2021 22.08.2022 22.08.2023</t>
  </si>
  <si>
    <t>21.08.2022 21.08.2023 21.08.2024</t>
  </si>
  <si>
    <t>STIGAPARK</t>
  </si>
  <si>
    <t>4WDCOMP</t>
  </si>
  <si>
    <t>060615033A</t>
  </si>
  <si>
    <t>kosiarka samobieżna</t>
  </si>
  <si>
    <t>01.09.2020 01.09.2021 01.09.2022</t>
  </si>
  <si>
    <t>31.08.2021 31.08.2022 31.08.2023</t>
  </si>
  <si>
    <t>MEPROZET</t>
  </si>
  <si>
    <t>PN 30/2</t>
  </si>
  <si>
    <t>LSP 7427</t>
  </si>
  <si>
    <t>przyczepa ciężarowa rolnicza asenizacyjna</t>
  </si>
  <si>
    <t>27-05-1998</t>
  </si>
  <si>
    <t>11-04-2019</t>
  </si>
  <si>
    <t>K-162</t>
  </si>
  <si>
    <t>PGS T623</t>
  </si>
  <si>
    <t>koparko - spycharka</t>
  </si>
  <si>
    <t>16-09-1988</t>
  </si>
  <si>
    <t>07.08.2021 07.08.2022 07.08.2023</t>
  </si>
  <si>
    <t>06.08.2022 06.08.2023 06.08.2024</t>
  </si>
  <si>
    <t>MAN</t>
  </si>
  <si>
    <t>TGL12.240</t>
  </si>
  <si>
    <t>WMANO4ZZ58Y205294</t>
  </si>
  <si>
    <t>PGSAE98</t>
  </si>
  <si>
    <t>specjalny pożarniczy</t>
  </si>
  <si>
    <t>18.02.2008</t>
  </si>
  <si>
    <t>19.04.2018</t>
  </si>
  <si>
    <t>23.02.2021 23.02.2022 23.02.2023</t>
  </si>
  <si>
    <t>22.02.2022 22.02.2023 22.02.2024</t>
  </si>
  <si>
    <t>LE 18.280</t>
  </si>
  <si>
    <t>WMAL87ZZ75Y144950</t>
  </si>
  <si>
    <t>PGS-40798</t>
  </si>
  <si>
    <t>11.02.2005</t>
  </si>
  <si>
    <t>04.10.2020 04.10.2021 04.10.2022</t>
  </si>
  <si>
    <t>03.10.2021 03.10.2022 03.10.2023</t>
  </si>
  <si>
    <t>DAF</t>
  </si>
  <si>
    <t>1300DT Turbo</t>
  </si>
  <si>
    <t>XLAAE62NT00295342</t>
  </si>
  <si>
    <t>PGS55KL</t>
  </si>
  <si>
    <t>30.11.1988</t>
  </si>
  <si>
    <t>17.10.2017</t>
  </si>
  <si>
    <t>02.12.2020 02.12.2021 02.12.2022</t>
  </si>
  <si>
    <t>01.12.2021 01.12.2022 01.12.2023</t>
  </si>
  <si>
    <t>FORD</t>
  </si>
  <si>
    <t>TRANSIT 2,2 TDCi</t>
  </si>
  <si>
    <t>WFOXXXTTGXEM46722</t>
  </si>
  <si>
    <t>PGS 08660</t>
  </si>
  <si>
    <t>29.09.2014</t>
  </si>
  <si>
    <t>28.09.2017</t>
  </si>
  <si>
    <t>29.09.2020 29.09.2021 29.09.2022</t>
  </si>
  <si>
    <t>28.09.2021 28.09.2022 28.09.2023</t>
  </si>
  <si>
    <t>TRANSIT 2,5 D</t>
  </si>
  <si>
    <t>WFOHXXGBVHWM58570</t>
  </si>
  <si>
    <t>PGS 72GG</t>
  </si>
  <si>
    <t>osobowy</t>
  </si>
  <si>
    <t>18.12.2002</t>
  </si>
  <si>
    <t>29-03-2018</t>
  </si>
  <si>
    <t>29.12.2020 29.12.2021 29.12.2022</t>
  </si>
  <si>
    <t>28.12.2021 28.12.2022 28.12.2023</t>
  </si>
  <si>
    <t>NEPTUN</t>
  </si>
  <si>
    <t>Pratik N7-202</t>
  </si>
  <si>
    <t>SXE1P202SES000143</t>
  </si>
  <si>
    <t>PGS 7A78</t>
  </si>
  <si>
    <t>przyczepka lekka</t>
  </si>
  <si>
    <t>26.11.2014</t>
  </si>
  <si>
    <t>bezterminowo</t>
  </si>
  <si>
    <t xml:space="preserve">26.11.2020 26.11.2021 26.11.2022 </t>
  </si>
  <si>
    <t>25.11.2021 25.11.2022 25.11.2023</t>
  </si>
  <si>
    <t>Stiga PARK</t>
  </si>
  <si>
    <t>740 PWX4WD</t>
  </si>
  <si>
    <t>150513319Z</t>
  </si>
  <si>
    <t>CASE IH</t>
  </si>
  <si>
    <t>LNA C4A FARMALL 85A</t>
  </si>
  <si>
    <t>ZGLN03329</t>
  </si>
  <si>
    <t>PGS 3G95</t>
  </si>
  <si>
    <t>Ładowacz czołowy TUR 220
Pług do odśnieżania 2100
Zamiatarka Agata 2000
Rozsiewacz nawozów zawieszany Motyl N 031 M</t>
  </si>
  <si>
    <t>04.01.2017</t>
  </si>
  <si>
    <t>04.01.2021 04.01.2022 04.01.2023</t>
  </si>
  <si>
    <t>03.01.2022 03.01.2023 03.01.2024</t>
  </si>
  <si>
    <t>2. Gminny Zespół Ośwaty w Pogorzeli</t>
  </si>
  <si>
    <t>Ford</t>
  </si>
  <si>
    <t>TRANSIT (81 KW)</t>
  </si>
  <si>
    <t>WFOSXXTTFS8A57472</t>
  </si>
  <si>
    <t>PGS FG60</t>
  </si>
  <si>
    <t>osobowy, 
przewóz osób niepełnosprawnych</t>
  </si>
  <si>
    <t>Samorządowy Zespół Szkół w Pogorzeli, ul. Parkowa 7, 63-860 Pogorzela</t>
  </si>
  <si>
    <t>02.10.2008</t>
  </si>
  <si>
    <t>30.08.2019</t>
  </si>
  <si>
    <t>02.10.2020 02.10.2021 02.10.2022</t>
  </si>
  <si>
    <t>01.10.2021 01.10.2022 01.10.2023</t>
  </si>
  <si>
    <t>3. Zespół Szkół Ogólnokształcących i Zawodowych w Pogorzeli</t>
  </si>
  <si>
    <t xml:space="preserve"> Mercedes Benz</t>
  </si>
  <si>
    <t>Sprinter 313 CDI</t>
  </si>
  <si>
    <t xml:space="preserve">WDB9066371S143700 </t>
  </si>
  <si>
    <t>PGS 09037</t>
  </si>
  <si>
    <t>autobus</t>
  </si>
  <si>
    <t>2 radia i 2 telewizory</t>
  </si>
  <si>
    <t>Zespół Szkół Ogólnokształcących i Zawodowych w Pogorzeli, ul. Krobska 19, 63-860 Pogorzela</t>
  </si>
  <si>
    <t>30.01.2007</t>
  </si>
  <si>
    <t>17+1</t>
  </si>
  <si>
    <t>19.11.2020 19.11.2021 19.11.2022</t>
  </si>
  <si>
    <t>18.11.2021 18.11.2022 18.11.2023</t>
  </si>
  <si>
    <t>Tabela nr 4</t>
  </si>
  <si>
    <t>Tabela nr 5 - Wykaz maszyn i urządzeń do ubezpieczenia od uszkodzeń (od wszystkich ryzyk)</t>
  </si>
  <si>
    <t>Tabela nr 6 - Wykaz pojazdów w Gminie Pogorzela</t>
  </si>
  <si>
    <t>Tabela nr 7</t>
  </si>
  <si>
    <t>29.10.2020</t>
  </si>
  <si>
    <t>Notebook  Dell E7470 (20 sztuk z projektu nauka zdalna)</t>
  </si>
  <si>
    <t>Laptop DELL 87DDNW2</t>
  </si>
  <si>
    <t>Laptop DELL 2K8YNW2</t>
  </si>
  <si>
    <t>Laptop DELL 1K8YNW2</t>
  </si>
  <si>
    <t>Laptop DELL 1SGDNW2</t>
  </si>
  <si>
    <t>Laptop DELL 4B8YNW2</t>
  </si>
  <si>
    <t>Laptop DELL BK8YNW2</t>
  </si>
  <si>
    <t>Laptop DELL 119YNW2</t>
  </si>
  <si>
    <t>Laptop DELL 4M9YNW2</t>
  </si>
  <si>
    <t>Laptop DELL 1MJDNW2</t>
  </si>
  <si>
    <t>Laptop DELL 8L9YNW2</t>
  </si>
  <si>
    <t>Laptop DELL CJ8YNW2</t>
  </si>
  <si>
    <t>Laptop DELL 3M9YNW2</t>
  </si>
  <si>
    <t>Laptop DELL D7XDNW2</t>
  </si>
  <si>
    <t>Laptop DELL 7L8YNW2</t>
  </si>
  <si>
    <t>Laptop DELL JH8YNW2</t>
  </si>
  <si>
    <t>Laptop DELL 4K9YNW2 (nauczycielski JN)</t>
  </si>
  <si>
    <t xml:space="preserve">HUWAWEI AP4050DN 21500831023GK6029194 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</si>
</sst>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[$-415]dddd\,\ d\ mmmm\ yyyy"/>
    <numFmt numFmtId="182" formatCode="#,##0.000"/>
    <numFmt numFmtId="183" formatCode="d/mm/yyyy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4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168" fontId="0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168" fontId="0" fillId="0" borderId="22" xfId="0" applyNumberFormat="1" applyFont="1" applyFill="1" applyBorder="1" applyAlignment="1">
      <alignment horizontal="right" vertical="center" wrapText="1"/>
    </xf>
    <xf numFmtId="168" fontId="0" fillId="0" borderId="23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vertical="center" wrapText="1"/>
    </xf>
    <xf numFmtId="168" fontId="0" fillId="0" borderId="25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 wrapText="1"/>
    </xf>
    <xf numFmtId="168" fontId="1" fillId="0" borderId="27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168" fontId="1" fillId="0" borderId="32" xfId="0" applyNumberFormat="1" applyFont="1" applyFill="1" applyBorder="1" applyAlignment="1">
      <alignment horizontal="right" vertical="center" wrapText="1"/>
    </xf>
    <xf numFmtId="0" fontId="1" fillId="33" borderId="28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168" fontId="0" fillId="0" borderId="37" xfId="0" applyNumberFormat="1" applyFont="1" applyFill="1" applyBorder="1" applyAlignment="1">
      <alignment horizontal="right" vertical="center" wrapText="1"/>
    </xf>
    <xf numFmtId="168" fontId="1" fillId="0" borderId="13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left" vertical="center" wrapText="1"/>
    </xf>
    <xf numFmtId="168" fontId="0" fillId="0" borderId="38" xfId="0" applyNumberFormat="1" applyFont="1" applyFill="1" applyBorder="1" applyAlignment="1">
      <alignment horizontal="right" vertical="center" wrapText="1"/>
    </xf>
    <xf numFmtId="168" fontId="0" fillId="0" borderId="39" xfId="0" applyNumberFormat="1" applyFont="1" applyFill="1" applyBorder="1" applyAlignment="1">
      <alignment vertical="center" wrapText="1"/>
    </xf>
    <xf numFmtId="0" fontId="1" fillId="0" borderId="40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0" fontId="1" fillId="0" borderId="4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26" xfId="0" applyFont="1" applyBorder="1" applyAlignment="1">
      <alignment horizontal="center" vertical="center"/>
    </xf>
    <xf numFmtId="168" fontId="1" fillId="0" borderId="32" xfId="0" applyNumberFormat="1" applyFont="1" applyBorder="1" applyAlignment="1">
      <alignment horizontal="right" vertical="center" wrapText="1"/>
    </xf>
    <xf numFmtId="168" fontId="1" fillId="13" borderId="27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 quotePrefix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8" fontId="13" fillId="0" borderId="10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168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left" vertical="center" wrapText="1"/>
    </xf>
    <xf numFmtId="0" fontId="13" fillId="0" borderId="42" xfId="0" applyFont="1" applyFill="1" applyBorder="1" applyAlignment="1">
      <alignment horizontal="center" vertical="center"/>
    </xf>
    <xf numFmtId="0" fontId="13" fillId="0" borderId="42" xfId="0" applyFont="1" applyBorder="1" applyAlignment="1" quotePrefix="1">
      <alignment horizontal="center" vertical="center"/>
    </xf>
    <xf numFmtId="49" fontId="13" fillId="0" borderId="42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8" fontId="13" fillId="0" borderId="42" xfId="0" applyNumberFormat="1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168" fontId="13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8" borderId="44" xfId="0" applyFont="1" applyFill="1" applyBorder="1" applyAlignment="1">
      <alignment/>
    </xf>
    <xf numFmtId="0" fontId="9" fillId="8" borderId="20" xfId="0" applyFont="1" applyFill="1" applyBorder="1" applyAlignment="1">
      <alignment/>
    </xf>
    <xf numFmtId="0" fontId="9" fillId="8" borderId="10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7" fillId="0" borderId="46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13" fillId="0" borderId="13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4" fontId="17" fillId="0" borderId="47" xfId="0" applyNumberFormat="1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4" fontId="17" fillId="0" borderId="30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4" fontId="17" fillId="0" borderId="28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4" fontId="18" fillId="0" borderId="5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68" fontId="15" fillId="0" borderId="0" xfId="0" applyNumberFormat="1" applyFont="1" applyAlignment="1">
      <alignment horizontal="left"/>
    </xf>
    <xf numFmtId="168" fontId="15" fillId="0" borderId="0" xfId="0" applyNumberFormat="1" applyFont="1" applyAlignment="1">
      <alignment/>
    </xf>
    <xf numFmtId="168" fontId="15" fillId="0" borderId="0" xfId="0" applyNumberFormat="1" applyFont="1" applyAlignment="1">
      <alignment horizontal="right"/>
    </xf>
    <xf numFmtId="168" fontId="19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8" borderId="52" xfId="0" applyFont="1" applyFill="1" applyBorder="1" applyAlignment="1">
      <alignment vertical="center" wrapText="1"/>
    </xf>
    <xf numFmtId="168" fontId="8" fillId="8" borderId="52" xfId="0" applyNumberFormat="1" applyFont="1" applyFill="1" applyBorder="1" applyAlignment="1">
      <alignment/>
    </xf>
    <xf numFmtId="0" fontId="8" fillId="8" borderId="52" xfId="0" applyFont="1" applyFill="1" applyBorder="1" applyAlignment="1">
      <alignment/>
    </xf>
    <xf numFmtId="0" fontId="15" fillId="0" borderId="53" xfId="0" applyFont="1" applyFill="1" applyBorder="1" applyAlignment="1">
      <alignment vertical="center" wrapText="1"/>
    </xf>
    <xf numFmtId="0" fontId="15" fillId="0" borderId="54" xfId="0" applyFont="1" applyFill="1" applyBorder="1" applyAlignment="1">
      <alignment vertical="center" wrapText="1"/>
    </xf>
    <xf numFmtId="0" fontId="15" fillId="0" borderId="54" xfId="0" applyFont="1" applyFill="1" applyBorder="1" applyAlignment="1">
      <alignment horizontal="center" vertical="center" wrapText="1"/>
    </xf>
    <xf numFmtId="168" fontId="15" fillId="0" borderId="54" xfId="0" applyNumberFormat="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168" fontId="15" fillId="0" borderId="28" xfId="0" applyNumberFormat="1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 wrapText="1"/>
    </xf>
    <xf numFmtId="168" fontId="15" fillId="0" borderId="21" xfId="0" applyNumberFormat="1" applyFont="1" applyFill="1" applyBorder="1" applyAlignment="1">
      <alignment horizontal="center" vertical="center" wrapText="1"/>
    </xf>
    <xf numFmtId="168" fontId="15" fillId="0" borderId="10" xfId="0" applyNumberFormat="1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46" xfId="0" applyFont="1" applyFill="1" applyBorder="1" applyAlignment="1">
      <alignment vertical="center" wrapText="1"/>
    </xf>
    <xf numFmtId="0" fontId="15" fillId="33" borderId="34" xfId="0" applyFont="1" applyFill="1" applyBorder="1" applyAlignment="1">
      <alignment vertical="center" wrapText="1"/>
    </xf>
    <xf numFmtId="0" fontId="15" fillId="33" borderId="57" xfId="0" applyFont="1" applyFill="1" applyBorder="1" applyAlignment="1">
      <alignment vertical="center" wrapText="1"/>
    </xf>
    <xf numFmtId="0" fontId="15" fillId="33" borderId="21" xfId="0" applyFont="1" applyFill="1" applyBorder="1" applyAlignment="1">
      <alignment horizontal="center" vertical="center" wrapText="1"/>
    </xf>
    <xf numFmtId="168" fontId="15" fillId="33" borderId="21" xfId="0" applyNumberFormat="1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168" fontId="15" fillId="33" borderId="24" xfId="0" applyNumberFormat="1" applyFont="1" applyFill="1" applyBorder="1" applyAlignment="1">
      <alignment horizontal="center" vertical="center" wrapText="1"/>
    </xf>
    <xf numFmtId="168" fontId="16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168" fontId="8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/>
    </xf>
    <xf numFmtId="0" fontId="15" fillId="0" borderId="33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horizontal="center" vertical="center" wrapText="1"/>
    </xf>
    <xf numFmtId="168" fontId="15" fillId="0" borderId="29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right" vertical="center" wrapText="1"/>
    </xf>
    <xf numFmtId="168" fontId="8" fillId="0" borderId="12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horizontal="center" vertical="center" wrapText="1"/>
    </xf>
    <xf numFmtId="168" fontId="15" fillId="0" borderId="30" xfId="0" applyNumberFormat="1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168" fontId="8" fillId="0" borderId="26" xfId="0" applyNumberFormat="1" applyFont="1" applyFill="1" applyBorder="1" applyAlignment="1">
      <alignment horizontal="right" vertical="center" wrapText="1"/>
    </xf>
    <xf numFmtId="168" fontId="16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vertical="center" wrapText="1"/>
    </xf>
    <xf numFmtId="168" fontId="8" fillId="0" borderId="26" xfId="0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168" fontId="8" fillId="0" borderId="26" xfId="0" applyNumberFormat="1" applyFont="1" applyFill="1" applyBorder="1" applyAlignment="1">
      <alignment horizontal="center" vertical="center"/>
    </xf>
    <xf numFmtId="168" fontId="8" fillId="34" borderId="19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center"/>
    </xf>
    <xf numFmtId="168" fontId="15" fillId="33" borderId="0" xfId="0" applyNumberFormat="1" applyFont="1" applyFill="1" applyAlignment="1">
      <alignment horizontal="right"/>
    </xf>
    <xf numFmtId="168" fontId="19" fillId="33" borderId="0" xfId="0" applyNumberFormat="1" applyFont="1" applyFill="1" applyAlignment="1">
      <alignment horizontal="center"/>
    </xf>
    <xf numFmtId="168" fontId="9" fillId="0" borderId="0" xfId="0" applyNumberFormat="1" applyFont="1" applyAlignment="1">
      <alignment horizontal="right"/>
    </xf>
    <xf numFmtId="0" fontId="9" fillId="35" borderId="27" xfId="0" applyFont="1" applyFill="1" applyBorder="1" applyAlignment="1">
      <alignment horizontal="center"/>
    </xf>
    <xf numFmtId="168" fontId="9" fillId="35" borderId="27" xfId="0" applyNumberFormat="1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/>
    </xf>
    <xf numFmtId="168" fontId="13" fillId="0" borderId="0" xfId="0" applyNumberFormat="1" applyFont="1" applyFill="1" applyAlignment="1">
      <alignment/>
    </xf>
    <xf numFmtId="168" fontId="13" fillId="33" borderId="10" xfId="0" applyNumberFormat="1" applyFont="1" applyFill="1" applyBorder="1" applyAlignment="1">
      <alignment horizontal="center" vertical="center" wrapText="1"/>
    </xf>
    <xf numFmtId="0" fontId="13" fillId="35" borderId="27" xfId="0" applyFont="1" applyFill="1" applyBorder="1" applyAlignment="1">
      <alignment horizontal="center"/>
    </xf>
    <xf numFmtId="168" fontId="9" fillId="35" borderId="27" xfId="0" applyNumberFormat="1" applyFont="1" applyFill="1" applyBorder="1" applyAlignment="1">
      <alignment horizontal="center" vertical="center"/>
    </xf>
    <xf numFmtId="168" fontId="9" fillId="35" borderId="2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27" xfId="52" applyFont="1" applyFill="1" applyBorder="1" applyAlignment="1">
      <alignment horizontal="center" vertical="center"/>
      <protection/>
    </xf>
    <xf numFmtId="0" fontId="9" fillId="0" borderId="27" xfId="52" applyNumberFormat="1" applyFont="1" applyFill="1" applyBorder="1" applyAlignment="1">
      <alignment horizontal="center" vertical="center" wrapText="1"/>
      <protection/>
    </xf>
    <xf numFmtId="44" fontId="9" fillId="0" borderId="27" xfId="52" applyNumberFormat="1" applyFont="1" applyFill="1" applyBorder="1" applyAlignment="1">
      <alignment horizontal="center" vertical="center" wrapText="1"/>
      <protection/>
    </xf>
    <xf numFmtId="0" fontId="13" fillId="0" borderId="54" xfId="52" applyFont="1" applyFill="1" applyBorder="1" applyAlignment="1">
      <alignment horizontal="center" vertical="center"/>
      <protection/>
    </xf>
    <xf numFmtId="178" fontId="13" fillId="36" borderId="54" xfId="54" applyNumberFormat="1" applyFont="1" applyFill="1" applyBorder="1" applyAlignment="1">
      <alignment horizontal="center" vertical="center" wrapText="1"/>
      <protection/>
    </xf>
    <xf numFmtId="178" fontId="13" fillId="36" borderId="54" xfId="52" applyNumberFormat="1" applyFont="1" applyFill="1" applyBorder="1" applyAlignment="1">
      <alignment horizontal="center" vertical="center" wrapText="1"/>
      <protection/>
    </xf>
    <xf numFmtId="178" fontId="13" fillId="0" borderId="54" xfId="52" applyNumberFormat="1" applyFont="1" applyFill="1" applyBorder="1" applyAlignment="1">
      <alignment horizontal="center" vertical="center"/>
      <protection/>
    </xf>
    <xf numFmtId="168" fontId="13" fillId="0" borderId="54" xfId="52" applyNumberFormat="1" applyFont="1" applyFill="1" applyBorder="1" applyAlignment="1">
      <alignment horizontal="center" vertical="center"/>
      <protection/>
    </xf>
    <xf numFmtId="178" fontId="13" fillId="0" borderId="45" xfId="52" applyNumberFormat="1" applyFont="1" applyFill="1" applyBorder="1" applyAlignment="1">
      <alignment horizontal="center" vertical="center"/>
      <protection/>
    </xf>
    <xf numFmtId="0" fontId="13" fillId="0" borderId="20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/>
      <protection/>
    </xf>
    <xf numFmtId="0" fontId="13" fillId="0" borderId="33" xfId="52" applyFont="1" applyFill="1" applyBorder="1" applyAlignment="1">
      <alignment horizontal="center" vertical="center"/>
      <protection/>
    </xf>
    <xf numFmtId="44" fontId="13" fillId="0" borderId="54" xfId="65" applyFont="1" applyFill="1" applyBorder="1" applyAlignment="1">
      <alignment horizontal="center" vertical="center"/>
    </xf>
    <xf numFmtId="178" fontId="13" fillId="0" borderId="54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/>
      <protection/>
    </xf>
    <xf numFmtId="179" fontId="13" fillId="0" borderId="10" xfId="52" applyNumberFormat="1" applyFont="1" applyBorder="1" applyAlignment="1">
      <alignment horizontal="center" vertical="center" wrapText="1"/>
      <protection/>
    </xf>
    <xf numFmtId="44" fontId="13" fillId="0" borderId="10" xfId="65" applyFont="1" applyBorder="1" applyAlignment="1">
      <alignment horizontal="center" vertical="center"/>
    </xf>
    <xf numFmtId="44" fontId="13" fillId="0" borderId="10" xfId="65" applyFont="1" applyBorder="1" applyAlignment="1">
      <alignment horizontal="center" vertical="center" wrapText="1"/>
    </xf>
    <xf numFmtId="168" fontId="13" fillId="0" borderId="10" xfId="65" applyNumberFormat="1" applyFont="1" applyBorder="1" applyAlignment="1">
      <alignment horizontal="center" vertical="center"/>
    </xf>
    <xf numFmtId="44" fontId="13" fillId="0" borderId="23" xfId="65" applyFont="1" applyBorder="1" applyAlignment="1">
      <alignment horizontal="center" vertical="center"/>
    </xf>
    <xf numFmtId="0" fontId="13" fillId="0" borderId="56" xfId="52" applyFont="1" applyFill="1" applyBorder="1" applyAlignment="1">
      <alignment horizontal="center" vertical="center"/>
      <protection/>
    </xf>
    <xf numFmtId="0" fontId="13" fillId="0" borderId="24" xfId="52" applyFont="1" applyFill="1" applyBorder="1" applyAlignment="1">
      <alignment horizontal="center" vertical="center"/>
      <protection/>
    </xf>
    <xf numFmtId="179" fontId="13" fillId="0" borderId="24" xfId="54" applyNumberFormat="1" applyFont="1" applyFill="1" applyBorder="1" applyAlignment="1">
      <alignment horizontal="center" vertical="center" wrapText="1"/>
      <protection/>
    </xf>
    <xf numFmtId="44" fontId="13" fillId="0" borderId="24" xfId="65" applyFont="1" applyFill="1" applyBorder="1" applyAlignment="1">
      <alignment horizontal="center" vertical="center"/>
    </xf>
    <xf numFmtId="168" fontId="13" fillId="0" borderId="24" xfId="65" applyNumberFormat="1" applyFont="1" applyFill="1" applyBorder="1" applyAlignment="1">
      <alignment horizontal="center" vertical="center"/>
    </xf>
    <xf numFmtId="44" fontId="13" fillId="0" borderId="22" xfId="65" applyFont="1" applyFill="1" applyBorder="1" applyAlignment="1">
      <alignment horizontal="center" vertical="center"/>
    </xf>
    <xf numFmtId="168" fontId="9" fillId="0" borderId="26" xfId="52" applyNumberFormat="1" applyFont="1" applyFill="1" applyBorder="1" applyAlignment="1">
      <alignment horizontal="center" vertical="center"/>
      <protection/>
    </xf>
    <xf numFmtId="44" fontId="9" fillId="0" borderId="26" xfId="52" applyNumberFormat="1" applyFont="1" applyFill="1" applyBorder="1" applyAlignment="1">
      <alignment horizontal="center" vertical="center"/>
      <protection/>
    </xf>
    <xf numFmtId="44" fontId="9" fillId="0" borderId="32" xfId="52" applyNumberFormat="1" applyFont="1" applyFill="1" applyBorder="1" applyAlignment="1">
      <alignment horizontal="center" vertical="center"/>
      <protection/>
    </xf>
    <xf numFmtId="0" fontId="13" fillId="0" borderId="58" xfId="52" applyFont="1" applyFill="1" applyBorder="1" applyAlignment="1">
      <alignment horizontal="center" vertical="center"/>
      <protection/>
    </xf>
    <xf numFmtId="0" fontId="13" fillId="0" borderId="10" xfId="52" applyNumberFormat="1" applyFont="1" applyBorder="1" applyAlignment="1">
      <alignment horizontal="center" vertical="center" wrapText="1"/>
      <protection/>
    </xf>
    <xf numFmtId="0" fontId="13" fillId="0" borderId="10" xfId="65" applyNumberFormat="1" applyFont="1" applyBorder="1" applyAlignment="1">
      <alignment horizontal="center" vertical="center"/>
    </xf>
    <xf numFmtId="0" fontId="13" fillId="0" borderId="21" xfId="54" applyNumberFormat="1" applyFont="1" applyFill="1" applyBorder="1" applyAlignment="1">
      <alignment horizontal="center" vertical="center" wrapText="1"/>
      <protection/>
    </xf>
    <xf numFmtId="179" fontId="13" fillId="0" borderId="21" xfId="54" applyNumberFormat="1" applyFont="1" applyFill="1" applyBorder="1" applyAlignment="1">
      <alignment horizontal="center" vertical="center" wrapText="1"/>
      <protection/>
    </xf>
    <xf numFmtId="0" fontId="13" fillId="0" borderId="21" xfId="65" applyNumberFormat="1" applyFont="1" applyFill="1" applyBorder="1" applyAlignment="1">
      <alignment horizontal="center" vertical="center"/>
    </xf>
    <xf numFmtId="44" fontId="13" fillId="0" borderId="21" xfId="65" applyFont="1" applyFill="1" applyBorder="1" applyAlignment="1">
      <alignment horizontal="center" vertical="center"/>
    </xf>
    <xf numFmtId="168" fontId="13" fillId="0" borderId="21" xfId="65" applyNumberFormat="1" applyFont="1" applyFill="1" applyBorder="1" applyAlignment="1">
      <alignment horizontal="center" vertical="center"/>
    </xf>
    <xf numFmtId="44" fontId="13" fillId="0" borderId="39" xfId="65" applyFont="1" applyFill="1" applyBorder="1" applyAlignment="1">
      <alignment horizontal="center" vertical="center"/>
    </xf>
    <xf numFmtId="168" fontId="9" fillId="0" borderId="29" xfId="52" applyNumberFormat="1" applyFont="1" applyFill="1" applyBorder="1" applyAlignment="1">
      <alignment horizontal="center" vertical="center"/>
      <protection/>
    </xf>
    <xf numFmtId="44" fontId="9" fillId="0" borderId="29" xfId="52" applyNumberFormat="1" applyFont="1" applyFill="1" applyBorder="1" applyAlignment="1">
      <alignment horizontal="center" vertical="center"/>
      <protection/>
    </xf>
    <xf numFmtId="44" fontId="9" fillId="0" borderId="25" xfId="52" applyNumberFormat="1" applyFont="1" applyFill="1" applyBorder="1" applyAlignment="1">
      <alignment horizontal="center" vertical="center"/>
      <protection/>
    </xf>
    <xf numFmtId="0" fontId="13" fillId="0" borderId="59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5" fillId="0" borderId="60" xfId="0" applyFont="1" applyBorder="1" applyAlignment="1">
      <alignment/>
    </xf>
    <xf numFmtId="0" fontId="15" fillId="0" borderId="61" xfId="0" applyFont="1" applyBorder="1" applyAlignment="1">
      <alignment horizontal="right"/>
    </xf>
    <xf numFmtId="0" fontId="15" fillId="0" borderId="61" xfId="0" applyFont="1" applyFill="1" applyBorder="1" applyAlignment="1">
      <alignment/>
    </xf>
    <xf numFmtId="0" fontId="15" fillId="0" borderId="61" xfId="0" applyFont="1" applyBorder="1" applyAlignment="1">
      <alignment/>
    </xf>
    <xf numFmtId="0" fontId="13" fillId="0" borderId="62" xfId="0" applyFont="1" applyFill="1" applyBorder="1" applyAlignment="1">
      <alignment/>
    </xf>
    <xf numFmtId="0" fontId="13" fillId="0" borderId="63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168" fontId="8" fillId="0" borderId="64" xfId="0" applyNumberFormat="1" applyFont="1" applyFill="1" applyBorder="1" applyAlignment="1">
      <alignment horizontal="right" vertical="center" wrapText="1"/>
    </xf>
    <xf numFmtId="0" fontId="13" fillId="37" borderId="0" xfId="0" applyFont="1" applyFill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37" borderId="4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33" borderId="55" xfId="0" applyFont="1" applyFill="1" applyBorder="1" applyAlignment="1">
      <alignment vertical="center" wrapText="1"/>
    </xf>
    <xf numFmtId="0" fontId="15" fillId="33" borderId="21" xfId="0" applyFont="1" applyFill="1" applyBorder="1" applyAlignment="1">
      <alignment vertical="center" wrapText="1"/>
    </xf>
    <xf numFmtId="0" fontId="13" fillId="33" borderId="23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3" fillId="0" borderId="28" xfId="52" applyFont="1" applyFill="1" applyBorder="1" applyAlignment="1">
      <alignment horizontal="center" vertical="center" wrapText="1"/>
      <protection/>
    </xf>
    <xf numFmtId="178" fontId="13" fillId="36" borderId="28" xfId="54" applyNumberFormat="1" applyFont="1" applyFill="1" applyBorder="1" applyAlignment="1">
      <alignment horizontal="center" vertical="center" wrapText="1"/>
      <protection/>
    </xf>
    <xf numFmtId="178" fontId="13" fillId="36" borderId="28" xfId="52" applyNumberFormat="1" applyFont="1" applyFill="1" applyBorder="1" applyAlignment="1">
      <alignment horizontal="center" vertical="center" wrapText="1"/>
      <protection/>
    </xf>
    <xf numFmtId="44" fontId="13" fillId="33" borderId="28" xfId="65" applyFont="1" applyFill="1" applyBorder="1" applyAlignment="1">
      <alignment horizontal="center" vertical="center"/>
    </xf>
    <xf numFmtId="178" fontId="13" fillId="0" borderId="28" xfId="52" applyNumberFormat="1" applyFont="1" applyFill="1" applyBorder="1" applyAlignment="1">
      <alignment horizontal="center" vertical="center"/>
      <protection/>
    </xf>
    <xf numFmtId="178" fontId="13" fillId="33" borderId="28" xfId="52" applyNumberFormat="1" applyFont="1" applyFill="1" applyBorder="1" applyAlignment="1">
      <alignment horizontal="center" vertical="center"/>
      <protection/>
    </xf>
    <xf numFmtId="0" fontId="13" fillId="0" borderId="54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3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15" fillId="33" borderId="24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168" fontId="15" fillId="33" borderId="10" xfId="0" applyNumberFormat="1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vertical="center" wrapText="1"/>
    </xf>
    <xf numFmtId="0" fontId="15" fillId="33" borderId="54" xfId="0" applyFont="1" applyFill="1" applyBorder="1" applyAlignment="1">
      <alignment horizontal="center" vertical="center" wrapText="1"/>
    </xf>
    <xf numFmtId="168" fontId="15" fillId="33" borderId="54" xfId="0" applyNumberFormat="1" applyFont="1" applyFill="1" applyBorder="1" applyAlignment="1">
      <alignment horizontal="center" vertical="center" wrapText="1"/>
    </xf>
    <xf numFmtId="0" fontId="13" fillId="33" borderId="6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4" fontId="0" fillId="0" borderId="10" xfId="63" applyFont="1" applyFill="1" applyBorder="1" applyAlignment="1">
      <alignment vertical="center" wrapText="1"/>
    </xf>
    <xf numFmtId="44" fontId="0" fillId="0" borderId="10" xfId="63" applyFont="1" applyBorder="1" applyAlignment="1">
      <alignment/>
    </xf>
    <xf numFmtId="44" fontId="0" fillId="0" borderId="10" xfId="63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 quotePrefix="1">
      <alignment horizontal="center" vertical="center"/>
    </xf>
    <xf numFmtId="0" fontId="0" fillId="0" borderId="54" xfId="0" applyFont="1" applyFill="1" applyBorder="1" applyAlignment="1">
      <alignment vertical="center" wrapText="1"/>
    </xf>
    <xf numFmtId="44" fontId="0" fillId="0" borderId="54" xfId="63" applyFont="1" applyFill="1" applyBorder="1" applyAlignment="1">
      <alignment vertical="center" wrapText="1"/>
    </xf>
    <xf numFmtId="44" fontId="0" fillId="0" borderId="21" xfId="63" applyFont="1" applyFill="1" applyBorder="1" applyAlignment="1">
      <alignment vertical="center" wrapText="1"/>
    </xf>
    <xf numFmtId="168" fontId="9" fillId="0" borderId="18" xfId="52" applyNumberFormat="1" applyFont="1" applyFill="1" applyBorder="1" applyAlignment="1">
      <alignment horizontal="center" vertical="center"/>
      <protection/>
    </xf>
    <xf numFmtId="44" fontId="9" fillId="0" borderId="19" xfId="52" applyNumberFormat="1" applyFont="1" applyFill="1" applyBorder="1" applyAlignment="1">
      <alignment horizontal="center" vertical="center"/>
      <protection/>
    </xf>
    <xf numFmtId="44" fontId="9" fillId="0" borderId="61" xfId="52" applyNumberFormat="1" applyFont="1" applyFill="1" applyBorder="1" applyAlignment="1">
      <alignment horizontal="center" vertical="center"/>
      <protection/>
    </xf>
    <xf numFmtId="44" fontId="9" fillId="0" borderId="68" xfId="52" applyNumberFormat="1" applyFont="1" applyFill="1" applyBorder="1" applyAlignment="1">
      <alignment horizontal="center" vertical="center"/>
      <protection/>
    </xf>
    <xf numFmtId="0" fontId="13" fillId="36" borderId="10" xfId="54" applyNumberFormat="1" applyFont="1" applyFill="1" applyBorder="1" applyAlignment="1">
      <alignment horizontal="center" vertical="center" wrapText="1"/>
      <protection/>
    </xf>
    <xf numFmtId="178" fontId="13" fillId="36" borderId="10" xfId="52" applyNumberFormat="1" applyFont="1" applyFill="1" applyBorder="1" applyAlignment="1">
      <alignment horizontal="center" vertical="center" wrapText="1"/>
      <protection/>
    </xf>
    <xf numFmtId="0" fontId="13" fillId="0" borderId="10" xfId="65" applyNumberFormat="1" applyFont="1" applyFill="1" applyBorder="1" applyAlignment="1">
      <alignment horizontal="center" vertical="center"/>
    </xf>
    <xf numFmtId="178" fontId="13" fillId="0" borderId="10" xfId="52" applyNumberFormat="1" applyFont="1" applyFill="1" applyBorder="1" applyAlignment="1">
      <alignment horizontal="center" vertical="center"/>
      <protection/>
    </xf>
    <xf numFmtId="168" fontId="13" fillId="0" borderId="10" xfId="52" applyNumberFormat="1" applyFont="1" applyFill="1" applyBorder="1" applyAlignment="1">
      <alignment horizontal="center" vertical="center"/>
      <protection/>
    </xf>
    <xf numFmtId="0" fontId="0" fillId="0" borderId="21" xfId="52" applyFont="1" applyFill="1" applyBorder="1" applyAlignment="1">
      <alignment horizontal="center" vertical="center"/>
      <protection/>
    </xf>
    <xf numFmtId="0" fontId="4" fillId="0" borderId="21" xfId="54" applyNumberFormat="1" applyFont="1" applyFill="1" applyBorder="1" applyAlignment="1">
      <alignment horizontal="center" vertical="center" wrapText="1"/>
      <protection/>
    </xf>
    <xf numFmtId="179" fontId="0" fillId="0" borderId="21" xfId="52" applyNumberFormat="1" applyFont="1" applyFill="1" applyBorder="1" applyAlignment="1">
      <alignment horizontal="center" vertical="center" wrapText="1"/>
      <protection/>
    </xf>
    <xf numFmtId="0" fontId="0" fillId="0" borderId="10" xfId="65" applyNumberFormat="1" applyFont="1" applyBorder="1" applyAlignment="1">
      <alignment horizontal="center" vertical="center"/>
    </xf>
    <xf numFmtId="44" fontId="0" fillId="0" borderId="10" xfId="65" applyFont="1" applyBorder="1" applyAlignment="1">
      <alignment horizontal="center" vertical="center"/>
    </xf>
    <xf numFmtId="168" fontId="13" fillId="33" borderId="10" xfId="0" applyNumberFormat="1" applyFont="1" applyFill="1" applyBorder="1" applyAlignment="1">
      <alignment horizontal="center" vertical="center"/>
    </xf>
    <xf numFmtId="168" fontId="13" fillId="33" borderId="29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44" fontId="0" fillId="0" borderId="29" xfId="63" applyFont="1" applyBorder="1" applyAlignment="1">
      <alignment/>
    </xf>
    <xf numFmtId="0" fontId="1" fillId="0" borderId="18" xfId="0" applyFont="1" applyFill="1" applyBorder="1" applyAlignment="1">
      <alignment vertical="center" wrapText="1"/>
    </xf>
    <xf numFmtId="0" fontId="0" fillId="0" borderId="69" xfId="0" applyFont="1" applyFill="1" applyBorder="1" applyAlignment="1">
      <alignment horizontal="center" vertical="center" wrapText="1"/>
    </xf>
    <xf numFmtId="44" fontId="1" fillId="0" borderId="68" xfId="63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54" xfId="52" applyFont="1" applyFill="1" applyBorder="1" applyAlignment="1">
      <alignment horizontal="center" vertical="center"/>
      <protection/>
    </xf>
    <xf numFmtId="178" fontId="0" fillId="36" borderId="54" xfId="54" applyNumberFormat="1" applyFont="1" applyFill="1" applyBorder="1" applyAlignment="1">
      <alignment horizontal="right" vertical="center" wrapText="1"/>
      <protection/>
    </xf>
    <xf numFmtId="178" fontId="0" fillId="36" borderId="54" xfId="52" applyNumberFormat="1" applyFont="1" applyFill="1" applyBorder="1" applyAlignment="1">
      <alignment horizontal="right" vertical="center" wrapText="1"/>
      <protection/>
    </xf>
    <xf numFmtId="178" fontId="0" fillId="0" borderId="54" xfId="52" applyNumberFormat="1" applyFont="1" applyFill="1" applyBorder="1">
      <alignment/>
      <protection/>
    </xf>
    <xf numFmtId="0" fontId="0" fillId="0" borderId="21" xfId="52" applyFont="1" applyFill="1" applyBorder="1" applyAlignment="1">
      <alignment horizontal="center" vertical="center"/>
      <protection/>
    </xf>
    <xf numFmtId="179" fontId="0" fillId="0" borderId="21" xfId="52" applyNumberFormat="1" applyFont="1" applyBorder="1" applyAlignment="1">
      <alignment horizontal="right" vertical="center" wrapText="1"/>
      <protection/>
    </xf>
    <xf numFmtId="44" fontId="0" fillId="0" borderId="21" xfId="65" applyFont="1" applyFill="1" applyBorder="1" applyAlignment="1" applyProtection="1">
      <alignment vertical="center"/>
      <protection/>
    </xf>
    <xf numFmtId="0" fontId="0" fillId="36" borderId="21" xfId="52" applyFont="1" applyFill="1" applyBorder="1" applyAlignment="1">
      <alignment horizontal="center" vertical="center"/>
      <protection/>
    </xf>
    <xf numFmtId="180" fontId="0" fillId="36" borderId="21" xfId="52" applyNumberFormat="1" applyFont="1" applyFill="1" applyBorder="1" applyAlignment="1">
      <alignment horizontal="right" vertical="center" wrapText="1"/>
      <protection/>
    </xf>
    <xf numFmtId="180" fontId="0" fillId="0" borderId="21" xfId="52" applyNumberFormat="1" applyFont="1" applyFill="1" applyBorder="1" applyAlignment="1">
      <alignment horizontal="right" vertical="center" wrapText="1"/>
      <protection/>
    </xf>
    <xf numFmtId="179" fontId="4" fillId="0" borderId="21" xfId="54" applyNumberFormat="1" applyFont="1" applyFill="1" applyBorder="1" applyAlignment="1">
      <alignment horizontal="right" vertical="center" wrapText="1"/>
      <protection/>
    </xf>
    <xf numFmtId="179" fontId="0" fillId="0" borderId="21" xfId="52" applyNumberFormat="1" applyFont="1" applyFill="1" applyBorder="1" applyAlignment="1">
      <alignment horizontal="right" vertical="center" wrapText="1"/>
      <protection/>
    </xf>
    <xf numFmtId="179" fontId="0" fillId="0" borderId="21" xfId="54" applyNumberFormat="1" applyFont="1" applyFill="1" applyBorder="1" applyAlignment="1">
      <alignment horizontal="right" vertical="center" wrapText="1"/>
      <protection/>
    </xf>
    <xf numFmtId="44" fontId="0" fillId="33" borderId="23" xfId="63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 wrapText="1"/>
    </xf>
    <xf numFmtId="44" fontId="0" fillId="0" borderId="24" xfId="63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44" fontId="1" fillId="0" borderId="32" xfId="63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44" fontId="15" fillId="0" borderId="10" xfId="63" applyFont="1" applyFill="1" applyBorder="1" applyAlignment="1">
      <alignment horizontal="center" vertical="center" wrapText="1"/>
    </xf>
    <xf numFmtId="0" fontId="9" fillId="8" borderId="52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61" xfId="0" applyFont="1" applyBorder="1" applyAlignment="1">
      <alignment horizontal="center"/>
    </xf>
    <xf numFmtId="168" fontId="13" fillId="33" borderId="54" xfId="0" applyNumberFormat="1" applyFont="1" applyFill="1" applyBorder="1" applyAlignment="1">
      <alignment horizontal="center" vertical="center"/>
    </xf>
    <xf numFmtId="168" fontId="13" fillId="33" borderId="28" xfId="0" applyNumberFormat="1" applyFont="1" applyFill="1" applyBorder="1" applyAlignment="1">
      <alignment horizontal="center" vertical="center" wrapText="1"/>
    </xf>
    <xf numFmtId="168" fontId="13" fillId="33" borderId="48" xfId="0" applyNumberFormat="1" applyFont="1" applyFill="1" applyBorder="1" applyAlignment="1">
      <alignment horizontal="center" vertical="center" wrapText="1"/>
    </xf>
    <xf numFmtId="168" fontId="13" fillId="33" borderId="0" xfId="0" applyNumberFormat="1" applyFont="1" applyFill="1" applyBorder="1" applyAlignment="1">
      <alignment horizontal="center" vertical="center"/>
    </xf>
    <xf numFmtId="168" fontId="13" fillId="33" borderId="30" xfId="0" applyNumberFormat="1" applyFont="1" applyFill="1" applyBorder="1" applyAlignment="1">
      <alignment horizontal="center" vertical="center" wrapText="1"/>
    </xf>
    <xf numFmtId="168" fontId="13" fillId="33" borderId="23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 quotePrefix="1">
      <alignment/>
    </xf>
    <xf numFmtId="168" fontId="13" fillId="33" borderId="70" xfId="0" applyNumberFormat="1" applyFont="1" applyFill="1" applyBorder="1" applyAlignment="1">
      <alignment horizontal="center" vertical="center" wrapText="1"/>
    </xf>
    <xf numFmtId="168" fontId="13" fillId="33" borderId="0" xfId="0" applyNumberFormat="1" applyFont="1" applyFill="1" applyAlignment="1">
      <alignment/>
    </xf>
    <xf numFmtId="0" fontId="1" fillId="0" borderId="54" xfId="52" applyNumberFormat="1" applyFont="1" applyFill="1" applyBorder="1" applyAlignment="1">
      <alignment horizontal="center" vertical="center" wrapText="1"/>
      <protection/>
    </xf>
    <xf numFmtId="179" fontId="1" fillId="0" borderId="54" xfId="52" applyNumberFormat="1" applyFont="1" applyFill="1" applyBorder="1" applyAlignment="1">
      <alignment horizontal="center" vertical="center" wrapText="1"/>
      <protection/>
    </xf>
    <xf numFmtId="0" fontId="15" fillId="33" borderId="28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44" fontId="0" fillId="33" borderId="10" xfId="63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168" fontId="1" fillId="0" borderId="19" xfId="0" applyNumberFormat="1" applyFont="1" applyFill="1" applyBorder="1" applyAlignment="1">
      <alignment horizontal="right" vertical="center" wrapText="1"/>
    </xf>
    <xf numFmtId="0" fontId="9" fillId="38" borderId="71" xfId="0" applyFont="1" applyFill="1" applyBorder="1" applyAlignment="1">
      <alignment horizontal="center"/>
    </xf>
    <xf numFmtId="0" fontId="9" fillId="38" borderId="72" xfId="0" applyFont="1" applyFill="1" applyBorder="1" applyAlignment="1">
      <alignment/>
    </xf>
    <xf numFmtId="0" fontId="9" fillId="38" borderId="20" xfId="0" applyFont="1" applyFill="1" applyBorder="1" applyAlignment="1">
      <alignment/>
    </xf>
    <xf numFmtId="0" fontId="9" fillId="38" borderId="10" xfId="0" applyFont="1" applyFill="1" applyBorder="1" applyAlignment="1">
      <alignment horizontal="center" vertical="center"/>
    </xf>
    <xf numFmtId="0" fontId="9" fillId="38" borderId="2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/>
    </xf>
    <xf numFmtId="0" fontId="13" fillId="0" borderId="29" xfId="0" applyFont="1" applyFill="1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8" fillId="38" borderId="52" xfId="0" applyFont="1" applyFill="1" applyBorder="1" applyAlignment="1">
      <alignment horizontal="left" vertical="center" wrapText="1"/>
    </xf>
    <xf numFmtId="0" fontId="9" fillId="38" borderId="52" xfId="0" applyFont="1" applyFill="1" applyBorder="1" applyAlignment="1">
      <alignment horizontal="center"/>
    </xf>
    <xf numFmtId="0" fontId="9" fillId="38" borderId="44" xfId="0" applyFont="1" applyFill="1" applyBorder="1" applyAlignment="1">
      <alignment/>
    </xf>
    <xf numFmtId="0" fontId="9" fillId="38" borderId="31" xfId="0" applyFont="1" applyFill="1" applyBorder="1" applyAlignment="1">
      <alignment/>
    </xf>
    <xf numFmtId="0" fontId="9" fillId="38" borderId="26" xfId="0" applyFont="1" applyFill="1" applyBorder="1" applyAlignment="1">
      <alignment horizontal="center" vertical="center"/>
    </xf>
    <xf numFmtId="0" fontId="9" fillId="38" borderId="32" xfId="0" applyFont="1" applyFill="1" applyBorder="1" applyAlignment="1">
      <alignment horizontal="center" vertical="center"/>
    </xf>
    <xf numFmtId="44" fontId="8" fillId="38" borderId="71" xfId="63" applyFont="1" applyFill="1" applyBorder="1" applyAlignment="1">
      <alignment horizontal="left" vertical="center" wrapText="1"/>
    </xf>
    <xf numFmtId="44" fontId="0" fillId="0" borderId="10" xfId="53" applyNumberFormat="1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44" fontId="0" fillId="0" borderId="28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44" fontId="1" fillId="39" borderId="73" xfId="0" applyNumberFormat="1" applyFont="1" applyFill="1" applyBorder="1" applyAlignment="1">
      <alignment horizontal="center" vertical="center" wrapText="1"/>
    </xf>
    <xf numFmtId="0" fontId="8" fillId="38" borderId="52" xfId="0" applyFont="1" applyFill="1" applyBorder="1" applyAlignment="1">
      <alignment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left" vertical="center" wrapText="1"/>
    </xf>
    <xf numFmtId="0" fontId="9" fillId="38" borderId="0" xfId="0" applyFont="1" applyFill="1" applyBorder="1" applyAlignment="1">
      <alignment horizontal="center"/>
    </xf>
    <xf numFmtId="0" fontId="9" fillId="38" borderId="75" xfId="0" applyFont="1" applyFill="1" applyBorder="1" applyAlignment="1">
      <alignment/>
    </xf>
    <xf numFmtId="0" fontId="9" fillId="38" borderId="33" xfId="0" applyFont="1" applyFill="1" applyBorder="1" applyAlignment="1">
      <alignment/>
    </xf>
    <xf numFmtId="0" fontId="9" fillId="38" borderId="28" xfId="0" applyFont="1" applyFill="1" applyBorder="1" applyAlignment="1">
      <alignment horizontal="center" vertical="center"/>
    </xf>
    <xf numFmtId="0" fontId="9" fillId="38" borderId="48" xfId="0" applyFont="1" applyFill="1" applyBorder="1" applyAlignment="1">
      <alignment horizontal="center" vertical="center"/>
    </xf>
    <xf numFmtId="44" fontId="0" fillId="0" borderId="29" xfId="53" applyNumberFormat="1" applyFont="1" applyFill="1" applyBorder="1" applyAlignment="1">
      <alignment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vertical="center" wrapText="1"/>
      <protection/>
    </xf>
    <xf numFmtId="44" fontId="1" fillId="0" borderId="0" xfId="0" applyNumberFormat="1" applyFont="1" applyAlignment="1">
      <alignment horizontal="center" vertical="center"/>
    </xf>
    <xf numFmtId="0" fontId="8" fillId="38" borderId="52" xfId="0" applyFont="1" applyFill="1" applyBorder="1" applyAlignment="1">
      <alignment horizontal="left" vertical="center" wrapText="1"/>
    </xf>
    <xf numFmtId="44" fontId="13" fillId="38" borderId="76" xfId="65" applyFont="1" applyFill="1" applyBorder="1" applyAlignment="1">
      <alignment horizontal="center" vertical="center"/>
    </xf>
    <xf numFmtId="44" fontId="13" fillId="38" borderId="77" xfId="65" applyFont="1" applyFill="1" applyBorder="1" applyAlignment="1">
      <alignment horizontal="center" vertical="center"/>
    </xf>
    <xf numFmtId="44" fontId="13" fillId="38" borderId="78" xfId="65" applyFont="1" applyFill="1" applyBorder="1" applyAlignment="1">
      <alignment horizontal="center" vertical="center"/>
    </xf>
    <xf numFmtId="44" fontId="13" fillId="38" borderId="79" xfId="65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4" fontId="0" fillId="0" borderId="10" xfId="0" applyNumberFormat="1" applyFont="1" applyBorder="1" applyAlignment="1">
      <alignment horizontal="left"/>
    </xf>
    <xf numFmtId="44" fontId="0" fillId="0" borderId="10" xfId="0" applyNumberFormat="1" applyFont="1" applyFill="1" applyBorder="1" applyAlignment="1">
      <alignment horizontal="left"/>
    </xf>
    <xf numFmtId="178" fontId="13" fillId="0" borderId="23" xfId="52" applyNumberFormat="1" applyFont="1" applyFill="1" applyBorder="1" applyAlignment="1">
      <alignment horizontal="center" vertical="center" wrapText="1"/>
      <protection/>
    </xf>
    <xf numFmtId="0" fontId="0" fillId="0" borderId="20" xfId="52" applyFont="1" applyFill="1" applyBorder="1" applyAlignment="1">
      <alignment horizontal="center" vertical="center"/>
      <protection/>
    </xf>
    <xf numFmtId="44" fontId="0" fillId="0" borderId="23" xfId="65" applyFont="1" applyBorder="1" applyAlignment="1">
      <alignment horizontal="center" vertical="center"/>
    </xf>
    <xf numFmtId="178" fontId="13" fillId="0" borderId="48" xfId="52" applyNumberFormat="1" applyFont="1" applyFill="1" applyBorder="1" applyAlignment="1">
      <alignment horizontal="center" vertical="center"/>
      <protection/>
    </xf>
    <xf numFmtId="168" fontId="9" fillId="0" borderId="42" xfId="52" applyNumberFormat="1" applyFont="1" applyFill="1" applyBorder="1" applyAlignment="1">
      <alignment horizontal="center" vertical="center"/>
      <protection/>
    </xf>
    <xf numFmtId="0" fontId="13" fillId="0" borderId="43" xfId="0" applyFont="1" applyBorder="1" applyAlignment="1">
      <alignment horizontal="center" vertical="center"/>
    </xf>
    <xf numFmtId="0" fontId="13" fillId="0" borderId="21" xfId="0" applyFont="1" applyFill="1" applyBorder="1" applyAlignment="1">
      <alignment/>
    </xf>
    <xf numFmtId="0" fontId="15" fillId="0" borderId="21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/>
    </xf>
    <xf numFmtId="0" fontId="15" fillId="0" borderId="0" xfId="0" applyFont="1" applyFill="1" applyAlignment="1">
      <alignment/>
    </xf>
    <xf numFmtId="44" fontId="15" fillId="0" borderId="21" xfId="0" applyNumberFormat="1" applyFont="1" applyFill="1" applyBorder="1" applyAlignment="1">
      <alignment vertical="center" wrapText="1"/>
    </xf>
    <xf numFmtId="168" fontId="15" fillId="0" borderId="21" xfId="0" applyNumberFormat="1" applyFont="1" applyFill="1" applyBorder="1" applyAlignment="1">
      <alignment vertical="center" wrapText="1"/>
    </xf>
    <xf numFmtId="0" fontId="13" fillId="0" borderId="80" xfId="0" applyFont="1" applyFill="1" applyBorder="1" applyAlignment="1">
      <alignment vertical="center" wrapText="1"/>
    </xf>
    <xf numFmtId="44" fontId="15" fillId="0" borderId="21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3" fillId="0" borderId="81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/>
    </xf>
    <xf numFmtId="44" fontId="0" fillId="0" borderId="29" xfId="63" applyFont="1" applyFill="1" applyBorder="1" applyAlignment="1">
      <alignment vertical="center" wrapText="1"/>
    </xf>
    <xf numFmtId="44" fontId="0" fillId="0" borderId="10" xfId="0" applyNumberFormat="1" applyFont="1" applyBorder="1" applyAlignment="1">
      <alignment/>
    </xf>
    <xf numFmtId="0" fontId="0" fillId="0" borderId="23" xfId="0" applyFont="1" applyFill="1" applyBorder="1" applyAlignment="1">
      <alignment horizontal="center" wrapText="1"/>
    </xf>
    <xf numFmtId="0" fontId="0" fillId="0" borderId="75" xfId="0" applyFont="1" applyFill="1" applyBorder="1" applyAlignment="1">
      <alignment horizontal="center" wrapText="1"/>
    </xf>
    <xf numFmtId="0" fontId="13" fillId="38" borderId="40" xfId="0" applyFont="1" applyFill="1" applyBorder="1" applyAlignment="1">
      <alignment horizontal="center" vertical="center"/>
    </xf>
    <xf numFmtId="0" fontId="13" fillId="38" borderId="44" xfId="0" applyFont="1" applyFill="1" applyBorder="1" applyAlignment="1">
      <alignment horizontal="center" vertical="center"/>
    </xf>
    <xf numFmtId="0" fontId="1" fillId="0" borderId="53" xfId="52" applyFont="1" applyFill="1" applyBorder="1" applyAlignment="1">
      <alignment horizontal="center" vertical="center"/>
      <protection/>
    </xf>
    <xf numFmtId="179" fontId="1" fillId="0" borderId="45" xfId="52" applyNumberFormat="1" applyFont="1" applyFill="1" applyBorder="1" applyAlignment="1">
      <alignment horizontal="center" vertical="center" wrapText="1"/>
      <protection/>
    </xf>
    <xf numFmtId="0" fontId="0" fillId="0" borderId="53" xfId="52" applyFont="1" applyFill="1" applyBorder="1" applyAlignment="1">
      <alignment horizontal="left" vertical="center" wrapText="1"/>
      <protection/>
    </xf>
    <xf numFmtId="178" fontId="0" fillId="0" borderId="45" xfId="52" applyNumberFormat="1" applyFont="1" applyFill="1" applyBorder="1">
      <alignment/>
      <protection/>
    </xf>
    <xf numFmtId="0" fontId="0" fillId="0" borderId="82" xfId="52" applyFont="1" applyFill="1" applyBorder="1" applyAlignment="1">
      <alignment horizontal="left" vertical="center"/>
      <protection/>
    </xf>
    <xf numFmtId="0" fontId="0" fillId="0" borderId="55" xfId="52" applyFont="1" applyFill="1" applyBorder="1" applyAlignment="1">
      <alignment horizontal="left" vertical="center"/>
      <protection/>
    </xf>
    <xf numFmtId="0" fontId="0" fillId="0" borderId="83" xfId="52" applyFont="1" applyFill="1" applyBorder="1" applyAlignment="1">
      <alignment horizontal="left" vertical="center"/>
      <protection/>
    </xf>
    <xf numFmtId="0" fontId="0" fillId="0" borderId="84" xfId="52" applyFont="1" applyFill="1" applyBorder="1" applyAlignment="1">
      <alignment horizontal="center" vertical="center"/>
      <protection/>
    </xf>
    <xf numFmtId="179" fontId="4" fillId="0" borderId="84" xfId="54" applyNumberFormat="1" applyFont="1" applyFill="1" applyBorder="1" applyAlignment="1">
      <alignment horizontal="right" vertical="center" wrapText="1"/>
      <protection/>
    </xf>
    <xf numFmtId="0" fontId="13" fillId="0" borderId="84" xfId="65" applyNumberFormat="1" applyFont="1" applyFill="1" applyBorder="1" applyAlignment="1">
      <alignment horizontal="center" vertical="center"/>
    </xf>
    <xf numFmtId="44" fontId="0" fillId="0" borderId="84" xfId="65" applyFont="1" applyFill="1" applyBorder="1" applyAlignment="1" applyProtection="1">
      <alignment vertical="center"/>
      <protection/>
    </xf>
    <xf numFmtId="178" fontId="0" fillId="0" borderId="85" xfId="52" applyNumberFormat="1" applyFont="1" applyFill="1" applyBorder="1">
      <alignment/>
      <protection/>
    </xf>
    <xf numFmtId="178" fontId="9" fillId="0" borderId="27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68" fontId="9" fillId="0" borderId="44" xfId="0" applyNumberFormat="1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44" fontId="13" fillId="0" borderId="10" xfId="0" applyNumberFormat="1" applyFont="1" applyBorder="1" applyAlignment="1">
      <alignment horizontal="center" vertical="center" wrapText="1"/>
    </xf>
    <xf numFmtId="0" fontId="60" fillId="0" borderId="0" xfId="0" applyNumberFormat="1" applyFont="1" applyAlignment="1">
      <alignment wrapText="1"/>
    </xf>
    <xf numFmtId="14" fontId="60" fillId="0" borderId="0" xfId="0" applyNumberFormat="1" applyFont="1" applyAlignment="1">
      <alignment wrapText="1"/>
    </xf>
    <xf numFmtId="168" fontId="6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168" fontId="0" fillId="0" borderId="0" xfId="0" applyNumberFormat="1" applyFill="1" applyAlignment="1">
      <alignment wrapText="1"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61" fillId="0" borderId="10" xfId="0" applyNumberFormat="1" applyFont="1" applyBorder="1" applyAlignment="1">
      <alignment/>
    </xf>
    <xf numFmtId="0" fontId="9" fillId="0" borderId="0" xfId="0" applyFont="1" applyFill="1" applyAlignment="1">
      <alignment horizontal="left" vertical="center"/>
    </xf>
    <xf numFmtId="170" fontId="13" fillId="0" borderId="0" xfId="0" applyNumberFormat="1" applyFont="1" applyFill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44" fontId="20" fillId="0" borderId="27" xfId="0" applyNumberFormat="1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33" borderId="10" xfId="0" applyFont="1" applyFill="1" applyBorder="1" applyAlignment="1" quotePrefix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183" fontId="9" fillId="0" borderId="21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44" fontId="62" fillId="33" borderId="10" xfId="69" applyFont="1" applyFill="1" applyBorder="1" applyAlignment="1">
      <alignment horizontal="center" vertical="center" wrapText="1"/>
    </xf>
    <xf numFmtId="44" fontId="9" fillId="33" borderId="10" xfId="69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3" fontId="13" fillId="0" borderId="29" xfId="0" applyNumberFormat="1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44" fontId="9" fillId="33" borderId="29" xfId="69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44" fontId="9" fillId="0" borderId="30" xfId="69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8" fontId="13" fillId="0" borderId="18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44" fontId="9" fillId="0" borderId="18" xfId="69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44" fontId="13" fillId="0" borderId="29" xfId="69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38" borderId="40" xfId="0" applyFont="1" applyFill="1" applyBorder="1" applyAlignment="1">
      <alignment vertical="center" wrapText="1"/>
    </xf>
    <xf numFmtId="0" fontId="8" fillId="38" borderId="52" xfId="0" applyFont="1" applyFill="1" applyBorder="1" applyAlignment="1">
      <alignment vertical="center" wrapText="1"/>
    </xf>
    <xf numFmtId="0" fontId="9" fillId="37" borderId="36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8" fontId="8" fillId="33" borderId="87" xfId="0" applyNumberFormat="1" applyFont="1" applyFill="1" applyBorder="1" applyAlignment="1">
      <alignment horizontal="center" vertical="center" wrapText="1"/>
    </xf>
    <xf numFmtId="168" fontId="8" fillId="33" borderId="88" xfId="0" applyNumberFormat="1" applyFont="1" applyFill="1" applyBorder="1" applyAlignment="1">
      <alignment horizontal="center" vertical="center" wrapText="1"/>
    </xf>
    <xf numFmtId="0" fontId="8" fillId="38" borderId="40" xfId="0" applyFont="1" applyFill="1" applyBorder="1" applyAlignment="1">
      <alignment horizontal="left" vertical="center" wrapText="1"/>
    </xf>
    <xf numFmtId="0" fontId="8" fillId="38" borderId="52" xfId="0" applyFont="1" applyFill="1" applyBorder="1" applyAlignment="1">
      <alignment horizontal="left" vertical="center" wrapText="1"/>
    </xf>
    <xf numFmtId="0" fontId="8" fillId="8" borderId="40" xfId="0" applyFont="1" applyFill="1" applyBorder="1" applyAlignment="1">
      <alignment horizontal="left" vertical="center" wrapText="1"/>
    </xf>
    <xf numFmtId="0" fontId="8" fillId="8" borderId="52" xfId="0" applyFont="1" applyFill="1" applyBorder="1" applyAlignment="1">
      <alignment horizontal="left" vertical="center" wrapText="1"/>
    </xf>
    <xf numFmtId="0" fontId="8" fillId="34" borderId="60" xfId="0" applyFont="1" applyFill="1" applyBorder="1" applyAlignment="1">
      <alignment horizontal="center"/>
    </xf>
    <xf numFmtId="0" fontId="8" fillId="34" borderId="89" xfId="0" applyFont="1" applyFill="1" applyBorder="1" applyAlignment="1">
      <alignment horizontal="center"/>
    </xf>
    <xf numFmtId="0" fontId="8" fillId="38" borderId="90" xfId="0" applyFont="1" applyFill="1" applyBorder="1" applyAlignment="1">
      <alignment horizontal="left" vertical="center" wrapText="1"/>
    </xf>
    <xf numFmtId="0" fontId="8" fillId="38" borderId="0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44" fontId="8" fillId="38" borderId="91" xfId="63" applyFont="1" applyFill="1" applyBorder="1" applyAlignment="1">
      <alignment horizontal="left" vertical="center" wrapText="1"/>
    </xf>
    <xf numFmtId="44" fontId="8" fillId="38" borderId="71" xfId="63" applyFont="1" applyFill="1" applyBorder="1" applyAlignment="1">
      <alignment horizontal="left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1" fillId="38" borderId="40" xfId="0" applyFont="1" applyFill="1" applyBorder="1" applyAlignment="1">
      <alignment horizontal="left" vertical="center" wrapText="1"/>
    </xf>
    <xf numFmtId="0" fontId="1" fillId="38" borderId="52" xfId="0" applyFont="1" applyFill="1" applyBorder="1" applyAlignment="1">
      <alignment horizontal="left" vertical="center" wrapText="1"/>
    </xf>
    <xf numFmtId="0" fontId="1" fillId="38" borderId="72" xfId="0" applyFont="1" applyFill="1" applyBorder="1" applyAlignment="1">
      <alignment horizontal="left" vertical="center" wrapText="1"/>
    </xf>
    <xf numFmtId="0" fontId="1" fillId="38" borderId="31" xfId="0" applyFont="1" applyFill="1" applyBorder="1" applyAlignment="1">
      <alignment horizontal="left" vertical="center" wrapText="1"/>
    </xf>
    <xf numFmtId="0" fontId="1" fillId="38" borderId="26" xfId="0" applyFont="1" applyFill="1" applyBorder="1" applyAlignment="1">
      <alignment horizontal="left" vertical="center" wrapText="1"/>
    </xf>
    <xf numFmtId="0" fontId="1" fillId="38" borderId="3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1" fillId="13" borderId="40" xfId="0" applyFont="1" applyFill="1" applyBorder="1" applyAlignment="1">
      <alignment horizontal="center" wrapText="1"/>
    </xf>
    <xf numFmtId="0" fontId="1" fillId="13" borderId="44" xfId="0" applyFont="1" applyFill="1" applyBorder="1" applyAlignment="1">
      <alignment horizontal="center" wrapText="1"/>
    </xf>
    <xf numFmtId="0" fontId="1" fillId="38" borderId="17" xfId="0" applyFont="1" applyFill="1" applyBorder="1" applyAlignment="1">
      <alignment horizontal="left" vertical="center" wrapText="1"/>
    </xf>
    <xf numFmtId="0" fontId="1" fillId="38" borderId="18" xfId="0" applyFont="1" applyFill="1" applyBorder="1" applyAlignment="1">
      <alignment horizontal="left" vertical="center" wrapText="1"/>
    </xf>
    <xf numFmtId="0" fontId="1" fillId="38" borderId="19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40" xfId="52" applyNumberFormat="1" applyFont="1" applyFill="1" applyBorder="1" applyAlignment="1">
      <alignment horizontal="center" vertical="center"/>
      <protection/>
    </xf>
    <xf numFmtId="0" fontId="9" fillId="0" borderId="52" xfId="52" applyNumberFormat="1" applyFont="1" applyFill="1" applyBorder="1" applyAlignment="1">
      <alignment horizontal="center" vertical="center"/>
      <protection/>
    </xf>
    <xf numFmtId="0" fontId="9" fillId="0" borderId="64" xfId="52" applyNumberFormat="1" applyFont="1" applyFill="1" applyBorder="1" applyAlignment="1">
      <alignment horizontal="center" vertical="center"/>
      <protection/>
    </xf>
    <xf numFmtId="0" fontId="9" fillId="38" borderId="91" xfId="0" applyFont="1" applyFill="1" applyBorder="1" applyAlignment="1">
      <alignment horizontal="left" vertical="center" wrapText="1"/>
    </xf>
    <xf numFmtId="0" fontId="9" fillId="38" borderId="71" xfId="0" applyFont="1" applyFill="1" applyBorder="1" applyAlignment="1">
      <alignment horizontal="left" vertical="center" wrapText="1"/>
    </xf>
    <xf numFmtId="0" fontId="9" fillId="38" borderId="92" xfId="0" applyFont="1" applyFill="1" applyBorder="1" applyAlignment="1">
      <alignment horizontal="left" vertical="center" wrapText="1"/>
    </xf>
    <xf numFmtId="0" fontId="9" fillId="0" borderId="60" xfId="52" applyNumberFormat="1" applyFont="1" applyFill="1" applyBorder="1" applyAlignment="1">
      <alignment horizontal="center" vertical="center"/>
      <protection/>
    </xf>
    <xf numFmtId="0" fontId="9" fillId="0" borderId="61" xfId="52" applyNumberFormat="1" applyFont="1" applyFill="1" applyBorder="1" applyAlignment="1">
      <alignment horizontal="center" vertical="center"/>
      <protection/>
    </xf>
    <xf numFmtId="0" fontId="9" fillId="0" borderId="89" xfId="52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9" fillId="38" borderId="40" xfId="0" applyFont="1" applyFill="1" applyBorder="1" applyAlignment="1">
      <alignment horizontal="left" vertical="center" wrapText="1"/>
    </xf>
    <xf numFmtId="0" fontId="9" fillId="38" borderId="52" xfId="0" applyFont="1" applyFill="1" applyBorder="1" applyAlignment="1">
      <alignment horizontal="left" vertical="center" wrapText="1"/>
    </xf>
    <xf numFmtId="0" fontId="9" fillId="38" borderId="93" xfId="0" applyFont="1" applyFill="1" applyBorder="1" applyAlignment="1">
      <alignment horizontal="left" vertical="center" wrapText="1"/>
    </xf>
    <xf numFmtId="0" fontId="9" fillId="0" borderId="94" xfId="52" applyNumberFormat="1" applyFont="1" applyFill="1" applyBorder="1" applyAlignment="1">
      <alignment horizontal="center" vertical="center"/>
      <protection/>
    </xf>
    <xf numFmtId="0" fontId="9" fillId="0" borderId="95" xfId="52" applyNumberFormat="1" applyFont="1" applyFill="1" applyBorder="1" applyAlignment="1">
      <alignment horizontal="center" vertical="center"/>
      <protection/>
    </xf>
    <xf numFmtId="0" fontId="9" fillId="0" borderId="50" xfId="52" applyNumberFormat="1" applyFont="1" applyFill="1" applyBorder="1" applyAlignment="1">
      <alignment horizontal="center" vertical="center"/>
      <protection/>
    </xf>
    <xf numFmtId="0" fontId="9" fillId="0" borderId="41" xfId="52" applyNumberFormat="1" applyFont="1" applyFill="1" applyBorder="1" applyAlignment="1">
      <alignment horizontal="center" vertical="center"/>
      <protection/>
    </xf>
    <xf numFmtId="0" fontId="9" fillId="0" borderId="42" xfId="52" applyNumberFormat="1" applyFont="1" applyFill="1" applyBorder="1" applyAlignment="1">
      <alignment horizontal="center" vertical="center"/>
      <protection/>
    </xf>
    <xf numFmtId="0" fontId="9" fillId="38" borderId="40" xfId="0" applyFont="1" applyFill="1" applyBorder="1" applyAlignment="1">
      <alignment horizontal="left" vertical="center"/>
    </xf>
    <xf numFmtId="0" fontId="9" fillId="38" borderId="52" xfId="0" applyFont="1" applyFill="1" applyBorder="1" applyAlignment="1">
      <alignment horizontal="left" vertical="center"/>
    </xf>
    <xf numFmtId="0" fontId="9" fillId="38" borderId="4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38" borderId="58" xfId="0" applyFont="1" applyFill="1" applyBorder="1" applyAlignment="1">
      <alignment horizontal="left" vertical="center" wrapText="1"/>
    </xf>
    <xf numFmtId="0" fontId="9" fillId="38" borderId="96" xfId="0" applyFont="1" applyFill="1" applyBorder="1" applyAlignment="1">
      <alignment horizontal="left" vertical="center" wrapText="1"/>
    </xf>
    <xf numFmtId="0" fontId="9" fillId="38" borderId="81" xfId="0" applyFont="1" applyFill="1" applyBorder="1" applyAlignment="1">
      <alignment horizontal="left" vertical="center" wrapText="1"/>
    </xf>
    <xf numFmtId="0" fontId="9" fillId="38" borderId="44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20" fillId="0" borderId="91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wrapText="1"/>
    </xf>
    <xf numFmtId="0" fontId="0" fillId="8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38" borderId="40" xfId="0" applyFont="1" applyFill="1" applyBorder="1" applyAlignment="1">
      <alignment horizontal="left" vertical="center"/>
    </xf>
    <xf numFmtId="0" fontId="1" fillId="38" borderId="52" xfId="0" applyFont="1" applyFill="1" applyBorder="1" applyAlignment="1">
      <alignment horizontal="left" vertical="center"/>
    </xf>
    <xf numFmtId="0" fontId="1" fillId="38" borderId="44" xfId="0" applyFont="1" applyFill="1" applyBorder="1" applyAlignment="1">
      <alignment horizontal="left" vertical="center"/>
    </xf>
    <xf numFmtId="0" fontId="1" fillId="38" borderId="60" xfId="0" applyFont="1" applyFill="1" applyBorder="1" applyAlignment="1">
      <alignment horizontal="left" vertical="center"/>
    </xf>
    <xf numFmtId="0" fontId="1" fillId="38" borderId="61" xfId="0" applyFont="1" applyFill="1" applyBorder="1" applyAlignment="1">
      <alignment horizontal="left" vertical="center"/>
    </xf>
    <xf numFmtId="0" fontId="1" fillId="38" borderId="90" xfId="0" applyFont="1" applyFill="1" applyBorder="1" applyAlignment="1">
      <alignment horizontal="left" vertical="center"/>
    </xf>
    <xf numFmtId="168" fontId="15" fillId="33" borderId="2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pozostałe dan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2 3" xfId="67"/>
    <cellStyle name="Walutowy 2 4" xfId="68"/>
    <cellStyle name="Walutowy 3" xfId="69"/>
    <cellStyle name="Walutowy 4" xfId="70"/>
    <cellStyle name="Walutowy 5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120" zoomScaleNormal="120" zoomScalePageLayoutView="0" workbookViewId="0" topLeftCell="A1">
      <selection activeCell="A7" sqref="A7"/>
    </sheetView>
  </sheetViews>
  <sheetFormatPr defaultColWidth="18.140625" defaultRowHeight="12.75"/>
  <cols>
    <col min="1" max="1" width="4.140625" style="80" customWidth="1"/>
    <col min="2" max="2" width="25.57421875" style="122" customWidth="1"/>
    <col min="3" max="3" width="21.00390625" style="122" customWidth="1"/>
    <col min="4" max="6" width="18.140625" style="81" customWidth="1"/>
    <col min="7" max="7" width="18.140625" style="285" customWidth="1"/>
    <col min="8" max="14" width="18.140625" style="81" customWidth="1"/>
    <col min="15" max="16384" width="18.140625" style="80" customWidth="1"/>
  </cols>
  <sheetData>
    <row r="1" spans="1:8" ht="15">
      <c r="A1" s="79" t="s">
        <v>65</v>
      </c>
      <c r="H1" s="82"/>
    </row>
    <row r="2" ht="15" thickBot="1"/>
    <row r="3" spans="1:14" ht="88.5" customHeight="1">
      <c r="A3" s="83" t="s">
        <v>2</v>
      </c>
      <c r="B3" s="123" t="s">
        <v>3</v>
      </c>
      <c r="C3" s="123" t="s">
        <v>373</v>
      </c>
      <c r="D3" s="84" t="s">
        <v>4</v>
      </c>
      <c r="E3" s="84" t="s">
        <v>5</v>
      </c>
      <c r="F3" s="84" t="s">
        <v>668</v>
      </c>
      <c r="G3" s="85" t="s">
        <v>33</v>
      </c>
      <c r="H3" s="85" t="s">
        <v>6</v>
      </c>
      <c r="I3" s="85" t="s">
        <v>32</v>
      </c>
      <c r="J3" s="85" t="s">
        <v>66</v>
      </c>
      <c r="K3" s="85" t="s">
        <v>70</v>
      </c>
      <c r="L3" s="85" t="s">
        <v>77</v>
      </c>
      <c r="M3" s="85" t="s">
        <v>34</v>
      </c>
      <c r="N3" s="86" t="s">
        <v>35</v>
      </c>
    </row>
    <row r="4" spans="1:14" ht="57">
      <c r="A4" s="96">
        <v>1</v>
      </c>
      <c r="B4" s="104" t="s">
        <v>60</v>
      </c>
      <c r="C4" s="87" t="s">
        <v>397</v>
      </c>
      <c r="D4" s="88" t="s">
        <v>154</v>
      </c>
      <c r="E4" s="89" t="s">
        <v>155</v>
      </c>
      <c r="F4" s="90" t="s">
        <v>156</v>
      </c>
      <c r="G4" s="91" t="s">
        <v>157</v>
      </c>
      <c r="H4" s="88">
        <v>31</v>
      </c>
      <c r="I4" s="92" t="s">
        <v>374</v>
      </c>
      <c r="J4" s="93" t="s">
        <v>375</v>
      </c>
      <c r="K4" s="94" t="s">
        <v>376</v>
      </c>
      <c r="L4" s="88" t="s">
        <v>78</v>
      </c>
      <c r="M4" s="494">
        <v>27880034.3</v>
      </c>
      <c r="N4" s="95" t="s">
        <v>152</v>
      </c>
    </row>
    <row r="5" spans="1:14" s="100" customFormat="1" ht="42.75">
      <c r="A5" s="96">
        <v>2</v>
      </c>
      <c r="B5" s="104" t="s">
        <v>410</v>
      </c>
      <c r="C5" s="87" t="s">
        <v>399</v>
      </c>
      <c r="D5" s="97" t="s">
        <v>411</v>
      </c>
      <c r="E5" s="320" t="s">
        <v>412</v>
      </c>
      <c r="F5" s="90" t="s">
        <v>95</v>
      </c>
      <c r="G5" s="93" t="s">
        <v>413</v>
      </c>
      <c r="H5" s="88">
        <v>61</v>
      </c>
      <c r="I5" s="88">
        <v>434</v>
      </c>
      <c r="J5" s="88" t="s">
        <v>97</v>
      </c>
      <c r="K5" s="88" t="s">
        <v>78</v>
      </c>
      <c r="L5" s="88" t="s">
        <v>78</v>
      </c>
      <c r="M5" s="98">
        <v>5035421</v>
      </c>
      <c r="N5" s="99" t="s">
        <v>131</v>
      </c>
    </row>
    <row r="6" spans="1:14" s="103" customFormat="1" ht="42.75">
      <c r="A6" s="96">
        <v>3</v>
      </c>
      <c r="B6" s="104" t="s">
        <v>61</v>
      </c>
      <c r="C6" s="87" t="s">
        <v>398</v>
      </c>
      <c r="D6" s="94" t="s">
        <v>91</v>
      </c>
      <c r="E6" s="101" t="s">
        <v>93</v>
      </c>
      <c r="F6" s="90" t="s">
        <v>371</v>
      </c>
      <c r="G6" s="93" t="s">
        <v>372</v>
      </c>
      <c r="H6" s="88">
        <v>8</v>
      </c>
      <c r="I6" s="88" t="s">
        <v>131</v>
      </c>
      <c r="J6" s="88" t="s">
        <v>131</v>
      </c>
      <c r="K6" s="88" t="s">
        <v>78</v>
      </c>
      <c r="L6" s="88" t="s">
        <v>78</v>
      </c>
      <c r="M6" s="431">
        <v>517317</v>
      </c>
      <c r="N6" s="102" t="s">
        <v>153</v>
      </c>
    </row>
    <row r="7" spans="1:14" s="100" customFormat="1" ht="42.75">
      <c r="A7" s="96">
        <v>4</v>
      </c>
      <c r="B7" s="104" t="s">
        <v>62</v>
      </c>
      <c r="C7" s="104" t="s">
        <v>398</v>
      </c>
      <c r="D7" s="88" t="s">
        <v>92</v>
      </c>
      <c r="E7" s="101" t="s">
        <v>370</v>
      </c>
      <c r="F7" s="97" t="s">
        <v>96</v>
      </c>
      <c r="G7" s="91" t="s">
        <v>94</v>
      </c>
      <c r="H7" s="88">
        <v>4</v>
      </c>
      <c r="I7" s="88" t="s">
        <v>131</v>
      </c>
      <c r="J7" s="88" t="s">
        <v>131</v>
      </c>
      <c r="K7" s="88" t="s">
        <v>78</v>
      </c>
      <c r="L7" s="88" t="s">
        <v>78</v>
      </c>
      <c r="M7" s="105">
        <v>195740</v>
      </c>
      <c r="N7" s="102" t="s">
        <v>79</v>
      </c>
    </row>
    <row r="8" spans="1:14" s="103" customFormat="1" ht="43.5" thickBot="1">
      <c r="A8" s="96">
        <v>5</v>
      </c>
      <c r="B8" s="104" t="s">
        <v>293</v>
      </c>
      <c r="C8" s="104" t="s">
        <v>397</v>
      </c>
      <c r="D8" s="88" t="s">
        <v>369</v>
      </c>
      <c r="E8" s="101" t="s">
        <v>294</v>
      </c>
      <c r="F8" s="101" t="s">
        <v>426</v>
      </c>
      <c r="G8" s="94" t="s">
        <v>427</v>
      </c>
      <c r="H8" s="88">
        <v>5</v>
      </c>
      <c r="I8" s="88" t="s">
        <v>131</v>
      </c>
      <c r="J8" s="88" t="s">
        <v>131</v>
      </c>
      <c r="K8" s="88" t="s">
        <v>78</v>
      </c>
      <c r="L8" s="88" t="s">
        <v>78</v>
      </c>
      <c r="M8" s="105">
        <v>947220</v>
      </c>
      <c r="N8" s="99" t="s">
        <v>131</v>
      </c>
    </row>
    <row r="9" spans="1:14" s="103" customFormat="1" ht="43.5" thickBot="1">
      <c r="A9" s="96">
        <v>6</v>
      </c>
      <c r="B9" s="104" t="s">
        <v>392</v>
      </c>
      <c r="C9" s="104" t="s">
        <v>383</v>
      </c>
      <c r="D9" s="88" t="s">
        <v>384</v>
      </c>
      <c r="E9" s="89" t="s">
        <v>300</v>
      </c>
      <c r="F9" s="101" t="s">
        <v>301</v>
      </c>
      <c r="G9" s="91" t="s">
        <v>299</v>
      </c>
      <c r="H9" s="88">
        <v>27</v>
      </c>
      <c r="I9" s="88">
        <v>179</v>
      </c>
      <c r="J9" s="94" t="s">
        <v>385</v>
      </c>
      <c r="K9" s="88" t="s">
        <v>78</v>
      </c>
      <c r="L9" s="88" t="s">
        <v>78</v>
      </c>
      <c r="M9" s="419">
        <v>1960509</v>
      </c>
      <c r="N9" s="99" t="s">
        <v>131</v>
      </c>
    </row>
    <row r="10" spans="1:14" s="106" customFormat="1" ht="71.25">
      <c r="A10" s="96">
        <v>7</v>
      </c>
      <c r="B10" s="104" t="s">
        <v>63</v>
      </c>
      <c r="C10" s="104" t="s">
        <v>397</v>
      </c>
      <c r="D10" s="88" t="s">
        <v>386</v>
      </c>
      <c r="E10" s="101" t="s">
        <v>364</v>
      </c>
      <c r="F10" s="101" t="s">
        <v>365</v>
      </c>
      <c r="G10" s="94" t="s">
        <v>366</v>
      </c>
      <c r="H10" s="88">
        <v>10</v>
      </c>
      <c r="I10" s="88" t="s">
        <v>131</v>
      </c>
      <c r="J10" s="88" t="s">
        <v>131</v>
      </c>
      <c r="K10" s="88" t="s">
        <v>78</v>
      </c>
      <c r="L10" s="88" t="s">
        <v>78</v>
      </c>
      <c r="M10" s="105">
        <v>8053779.36</v>
      </c>
      <c r="N10" s="99" t="s">
        <v>131</v>
      </c>
    </row>
    <row r="11" spans="1:14" ht="43.5" thickBot="1">
      <c r="A11" s="107">
        <v>8</v>
      </c>
      <c r="B11" s="493" t="s">
        <v>64</v>
      </c>
      <c r="C11" s="108" t="s">
        <v>396</v>
      </c>
      <c r="D11" s="109" t="s">
        <v>326</v>
      </c>
      <c r="E11" s="110">
        <v>410251839</v>
      </c>
      <c r="F11" s="111" t="s">
        <v>667</v>
      </c>
      <c r="G11" s="159" t="s">
        <v>327</v>
      </c>
      <c r="H11" s="112">
        <v>28</v>
      </c>
      <c r="I11" s="112">
        <v>357</v>
      </c>
      <c r="J11" s="112" t="s">
        <v>325</v>
      </c>
      <c r="K11" s="109" t="s">
        <v>78</v>
      </c>
      <c r="L11" s="109" t="s">
        <v>78</v>
      </c>
      <c r="M11" s="113">
        <v>2741631</v>
      </c>
      <c r="N11" s="114" t="s">
        <v>131</v>
      </c>
    </row>
    <row r="12" spans="2:6" ht="14.25">
      <c r="B12" s="124"/>
      <c r="C12" s="124"/>
      <c r="D12" s="115"/>
      <c r="E12" s="115"/>
      <c r="F12" s="115"/>
    </row>
    <row r="13" spans="2:6" ht="15">
      <c r="B13" s="125"/>
      <c r="C13" s="125"/>
      <c r="D13" s="115"/>
      <c r="E13" s="115"/>
      <c r="F13" s="115"/>
    </row>
    <row r="14" spans="2:6" ht="14.25">
      <c r="B14" s="124" t="s">
        <v>76</v>
      </c>
      <c r="C14" s="124"/>
      <c r="D14" s="115"/>
      <c r="E14" s="115"/>
      <c r="F14" s="115"/>
    </row>
    <row r="15" spans="2:6" ht="14.25">
      <c r="B15" s="124"/>
      <c r="C15" s="124"/>
      <c r="D15" s="115"/>
      <c r="E15" s="115"/>
      <c r="F15" s="11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7"/>
  <sheetViews>
    <sheetView view="pageBreakPreview" zoomScale="60" workbookViewId="0" topLeftCell="A68">
      <selection activeCell="G91" sqref="G91"/>
    </sheetView>
  </sheetViews>
  <sheetFormatPr defaultColWidth="9.140625" defaultRowHeight="12.75"/>
  <cols>
    <col min="1" max="1" width="6.421875" style="117" customWidth="1"/>
    <col min="2" max="2" width="29.00390625" style="117" customWidth="1"/>
    <col min="3" max="3" width="18.140625" style="161" customWidth="1"/>
    <col min="4" max="4" width="13.57421875" style="164" customWidth="1"/>
    <col min="5" max="5" width="14.28125" style="165" customWidth="1"/>
    <col min="6" max="6" width="18.8515625" style="117" customWidth="1"/>
    <col min="7" max="7" width="22.57421875" style="163" customWidth="1"/>
    <col min="8" max="8" width="19.8515625" style="117" customWidth="1"/>
    <col min="9" max="9" width="39.00390625" style="121" customWidth="1"/>
    <col min="10" max="10" width="20.00390625" style="80" customWidth="1"/>
    <col min="11" max="11" width="5.8515625" style="80" customWidth="1"/>
    <col min="12" max="12" width="15.140625" style="81" customWidth="1"/>
    <col min="13" max="13" width="18.140625" style="81" customWidth="1"/>
    <col min="14" max="14" width="15.140625" style="81" customWidth="1"/>
    <col min="15" max="16" width="11.00390625" style="81" customWidth="1"/>
    <col min="17" max="17" width="17.28125" style="81" customWidth="1"/>
    <col min="18" max="20" width="11.00390625" style="81" customWidth="1"/>
    <col min="21" max="21" width="13.7109375" style="281" customWidth="1"/>
    <col min="22" max="24" width="11.28125" style="81" customWidth="1"/>
    <col min="25" max="16384" width="9.140625" style="80" customWidth="1"/>
  </cols>
  <sheetData>
    <row r="2" spans="4:5" ht="15">
      <c r="D2" s="162"/>
      <c r="E2" s="161"/>
    </row>
    <row r="3" spans="1:6" ht="16.5" thickBot="1">
      <c r="A3" s="116" t="s">
        <v>67</v>
      </c>
      <c r="F3" s="166"/>
    </row>
    <row r="4" spans="1:24" ht="62.25" customHeight="1">
      <c r="A4" s="545" t="s">
        <v>36</v>
      </c>
      <c r="B4" s="545" t="s">
        <v>37</v>
      </c>
      <c r="C4" s="545" t="s">
        <v>38</v>
      </c>
      <c r="D4" s="545" t="s">
        <v>39</v>
      </c>
      <c r="E4" s="545" t="s">
        <v>40</v>
      </c>
      <c r="F4" s="545" t="s">
        <v>41</v>
      </c>
      <c r="G4" s="563" t="s">
        <v>56</v>
      </c>
      <c r="H4" s="545" t="s">
        <v>543</v>
      </c>
      <c r="I4" s="552" t="s">
        <v>7</v>
      </c>
      <c r="J4" s="552" t="s">
        <v>8</v>
      </c>
      <c r="K4" s="555" t="s">
        <v>36</v>
      </c>
      <c r="L4" s="543" t="s">
        <v>42</v>
      </c>
      <c r="M4" s="543"/>
      <c r="N4" s="543"/>
      <c r="O4" s="554" t="s">
        <v>57</v>
      </c>
      <c r="P4" s="554"/>
      <c r="Q4" s="554"/>
      <c r="R4" s="554"/>
      <c r="S4" s="554"/>
      <c r="T4" s="554"/>
      <c r="U4" s="559" t="s">
        <v>43</v>
      </c>
      <c r="V4" s="543" t="s">
        <v>44</v>
      </c>
      <c r="W4" s="543" t="s">
        <v>45</v>
      </c>
      <c r="X4" s="550" t="s">
        <v>46</v>
      </c>
    </row>
    <row r="5" spans="1:24" ht="62.25" customHeight="1" thickBot="1">
      <c r="A5" s="546"/>
      <c r="B5" s="546"/>
      <c r="C5" s="546"/>
      <c r="D5" s="546"/>
      <c r="E5" s="546"/>
      <c r="F5" s="546"/>
      <c r="G5" s="564"/>
      <c r="H5" s="546"/>
      <c r="I5" s="553"/>
      <c r="J5" s="553"/>
      <c r="K5" s="556"/>
      <c r="L5" s="127" t="s">
        <v>47</v>
      </c>
      <c r="M5" s="127" t="s">
        <v>48</v>
      </c>
      <c r="N5" s="127" t="s">
        <v>49</v>
      </c>
      <c r="O5" s="128" t="s">
        <v>50</v>
      </c>
      <c r="P5" s="128" t="s">
        <v>51</v>
      </c>
      <c r="Q5" s="128" t="s">
        <v>52</v>
      </c>
      <c r="R5" s="128" t="s">
        <v>53</v>
      </c>
      <c r="S5" s="128" t="s">
        <v>54</v>
      </c>
      <c r="T5" s="128" t="s">
        <v>55</v>
      </c>
      <c r="U5" s="560"/>
      <c r="V5" s="544"/>
      <c r="W5" s="544"/>
      <c r="X5" s="551"/>
    </row>
    <row r="6" spans="1:24" ht="13.5" customHeight="1" thickBot="1">
      <c r="A6" s="567" t="s">
        <v>71</v>
      </c>
      <c r="B6" s="568"/>
      <c r="C6" s="568"/>
      <c r="D6" s="568"/>
      <c r="E6" s="568"/>
      <c r="F6" s="167"/>
      <c r="G6" s="168"/>
      <c r="H6" s="169"/>
      <c r="I6" s="368"/>
      <c r="J6" s="129"/>
      <c r="K6" s="130"/>
      <c r="L6" s="131"/>
      <c r="M6" s="131"/>
      <c r="N6" s="131"/>
      <c r="O6" s="131"/>
      <c r="P6" s="131"/>
      <c r="Q6" s="131"/>
      <c r="R6" s="131"/>
      <c r="S6" s="131"/>
      <c r="T6" s="131"/>
      <c r="U6" s="282"/>
      <c r="V6" s="131"/>
      <c r="W6" s="131"/>
      <c r="X6" s="132"/>
    </row>
    <row r="7" spans="1:24" s="135" customFormat="1" ht="156" customHeight="1">
      <c r="A7" s="170">
        <v>1</v>
      </c>
      <c r="B7" s="171" t="s">
        <v>158</v>
      </c>
      <c r="C7" s="172" t="s">
        <v>159</v>
      </c>
      <c r="D7" s="172" t="s">
        <v>100</v>
      </c>
      <c r="E7" s="172" t="s">
        <v>100</v>
      </c>
      <c r="F7" s="172" t="s">
        <v>213</v>
      </c>
      <c r="G7" s="173">
        <v>1461000</v>
      </c>
      <c r="H7" s="386" t="s">
        <v>378</v>
      </c>
      <c r="I7" s="160" t="s">
        <v>402</v>
      </c>
      <c r="J7" s="133" t="s">
        <v>389</v>
      </c>
      <c r="K7" s="134">
        <v>1</v>
      </c>
      <c r="L7" s="94"/>
      <c r="M7" s="94"/>
      <c r="N7" s="94" t="s">
        <v>246</v>
      </c>
      <c r="O7" s="94"/>
      <c r="P7" s="94" t="s">
        <v>246</v>
      </c>
      <c r="Q7" s="94" t="s">
        <v>246</v>
      </c>
      <c r="R7" s="94" t="s">
        <v>246</v>
      </c>
      <c r="S7" s="94" t="s">
        <v>119</v>
      </c>
      <c r="T7" s="94" t="s">
        <v>246</v>
      </c>
      <c r="U7" s="140" t="s">
        <v>268</v>
      </c>
      <c r="V7" s="88"/>
      <c r="W7" s="88"/>
      <c r="X7" s="99"/>
    </row>
    <row r="8" spans="1:24" s="135" customFormat="1" ht="28.5">
      <c r="A8" s="176">
        <v>2</v>
      </c>
      <c r="B8" s="287" t="s">
        <v>403</v>
      </c>
      <c r="C8" s="185" t="s">
        <v>161</v>
      </c>
      <c r="D8" s="185" t="s">
        <v>100</v>
      </c>
      <c r="E8" s="185" t="s">
        <v>100</v>
      </c>
      <c r="F8" s="185" t="s">
        <v>214</v>
      </c>
      <c r="G8" s="186">
        <v>282200</v>
      </c>
      <c r="H8" s="386" t="s">
        <v>378</v>
      </c>
      <c r="I8" s="136" t="s">
        <v>101</v>
      </c>
      <c r="J8" s="137" t="s">
        <v>160</v>
      </c>
      <c r="K8" s="134">
        <v>2</v>
      </c>
      <c r="L8" s="94" t="s">
        <v>247</v>
      </c>
      <c r="M8" s="94" t="s">
        <v>248</v>
      </c>
      <c r="N8" s="94" t="s">
        <v>249</v>
      </c>
      <c r="O8" s="94" t="s">
        <v>246</v>
      </c>
      <c r="P8" s="94" t="s">
        <v>246</v>
      </c>
      <c r="Q8" s="94" t="s">
        <v>269</v>
      </c>
      <c r="R8" s="94" t="s">
        <v>246</v>
      </c>
      <c r="S8" s="94" t="s">
        <v>270</v>
      </c>
      <c r="T8" s="94" t="s">
        <v>246</v>
      </c>
      <c r="U8" s="141">
        <v>110.8</v>
      </c>
      <c r="V8" s="88"/>
      <c r="W8" s="88"/>
      <c r="X8" s="99"/>
    </row>
    <row r="9" spans="1:24" s="135" customFormat="1" ht="28.5">
      <c r="A9" s="176">
        <v>3</v>
      </c>
      <c r="B9" s="287" t="s">
        <v>403</v>
      </c>
      <c r="C9" s="185" t="s">
        <v>162</v>
      </c>
      <c r="D9" s="185" t="s">
        <v>100</v>
      </c>
      <c r="E9" s="185" t="s">
        <v>101</v>
      </c>
      <c r="F9" s="185" t="s">
        <v>215</v>
      </c>
      <c r="G9" s="186">
        <v>100000</v>
      </c>
      <c r="H9" s="386" t="s">
        <v>378</v>
      </c>
      <c r="I9" s="136" t="s">
        <v>101</v>
      </c>
      <c r="J9" s="137" t="s">
        <v>160</v>
      </c>
      <c r="K9" s="134">
        <v>3</v>
      </c>
      <c r="L9" s="94" t="s">
        <v>247</v>
      </c>
      <c r="M9" s="94" t="s">
        <v>248</v>
      </c>
      <c r="N9" s="94" t="s">
        <v>249</v>
      </c>
      <c r="O9" s="94" t="s">
        <v>246</v>
      </c>
      <c r="P9" s="94" t="s">
        <v>270</v>
      </c>
      <c r="Q9" s="94" t="s">
        <v>271</v>
      </c>
      <c r="R9" s="94" t="s">
        <v>272</v>
      </c>
      <c r="S9" s="94" t="s">
        <v>270</v>
      </c>
      <c r="T9" s="94" t="s">
        <v>270</v>
      </c>
      <c r="U9" s="141">
        <v>87</v>
      </c>
      <c r="V9" s="88"/>
      <c r="W9" s="88"/>
      <c r="X9" s="99"/>
    </row>
    <row r="10" spans="1:24" s="135" customFormat="1" ht="30">
      <c r="A10" s="176">
        <v>4</v>
      </c>
      <c r="B10" s="287" t="s">
        <v>163</v>
      </c>
      <c r="C10" s="185" t="s">
        <v>161</v>
      </c>
      <c r="D10" s="185" t="s">
        <v>100</v>
      </c>
      <c r="E10" s="185" t="s">
        <v>101</v>
      </c>
      <c r="F10" s="185" t="s">
        <v>216</v>
      </c>
      <c r="G10" s="186">
        <v>473000</v>
      </c>
      <c r="H10" s="386" t="s">
        <v>378</v>
      </c>
      <c r="I10" s="136" t="s">
        <v>101</v>
      </c>
      <c r="J10" s="137" t="s">
        <v>163</v>
      </c>
      <c r="K10" s="134">
        <v>4</v>
      </c>
      <c r="L10" s="94" t="s">
        <v>247</v>
      </c>
      <c r="M10" s="94" t="s">
        <v>248</v>
      </c>
      <c r="N10" s="94" t="s">
        <v>250</v>
      </c>
      <c r="O10" s="94" t="s">
        <v>246</v>
      </c>
      <c r="P10" s="94" t="s">
        <v>246</v>
      </c>
      <c r="Q10" s="94" t="s">
        <v>269</v>
      </c>
      <c r="R10" s="94" t="s">
        <v>272</v>
      </c>
      <c r="S10" s="94" t="s">
        <v>270</v>
      </c>
      <c r="T10" s="94" t="s">
        <v>246</v>
      </c>
      <c r="U10" s="141">
        <v>158.13</v>
      </c>
      <c r="V10" s="88"/>
      <c r="W10" s="88"/>
      <c r="X10" s="99"/>
    </row>
    <row r="11" spans="1:24" s="135" customFormat="1" ht="30">
      <c r="A11" s="176">
        <v>5</v>
      </c>
      <c r="B11" s="287" t="s">
        <v>164</v>
      </c>
      <c r="C11" s="185" t="s">
        <v>161</v>
      </c>
      <c r="D11" s="185" t="s">
        <v>100</v>
      </c>
      <c r="E11" s="185" t="s">
        <v>101</v>
      </c>
      <c r="F11" s="185" t="s">
        <v>216</v>
      </c>
      <c r="G11" s="186">
        <v>495000</v>
      </c>
      <c r="H11" s="386" t="s">
        <v>378</v>
      </c>
      <c r="I11" s="136" t="s">
        <v>101</v>
      </c>
      <c r="J11" s="137" t="s">
        <v>164</v>
      </c>
      <c r="K11" s="134">
        <v>5</v>
      </c>
      <c r="L11" s="94" t="s">
        <v>247</v>
      </c>
      <c r="M11" s="94" t="s">
        <v>248</v>
      </c>
      <c r="N11" s="94" t="s">
        <v>249</v>
      </c>
      <c r="O11" s="94" t="s">
        <v>246</v>
      </c>
      <c r="P11" s="94" t="s">
        <v>246</v>
      </c>
      <c r="Q11" s="94" t="s">
        <v>269</v>
      </c>
      <c r="R11" s="94" t="s">
        <v>272</v>
      </c>
      <c r="S11" s="94" t="s">
        <v>270</v>
      </c>
      <c r="T11" s="94" t="s">
        <v>246</v>
      </c>
      <c r="U11" s="141">
        <v>215</v>
      </c>
      <c r="V11" s="88"/>
      <c r="W11" s="88"/>
      <c r="X11" s="464"/>
    </row>
    <row r="12" spans="1:24" s="135" customFormat="1" ht="28.5">
      <c r="A12" s="176">
        <v>6</v>
      </c>
      <c r="B12" s="287" t="s">
        <v>165</v>
      </c>
      <c r="C12" s="185" t="s">
        <v>161</v>
      </c>
      <c r="D12" s="185" t="s">
        <v>100</v>
      </c>
      <c r="E12" s="185" t="s">
        <v>101</v>
      </c>
      <c r="F12" s="185" t="s">
        <v>216</v>
      </c>
      <c r="G12" s="186">
        <v>495000</v>
      </c>
      <c r="H12" s="386" t="s">
        <v>378</v>
      </c>
      <c r="I12" s="136" t="s">
        <v>101</v>
      </c>
      <c r="J12" s="137" t="s">
        <v>165</v>
      </c>
      <c r="K12" s="134">
        <v>6</v>
      </c>
      <c r="L12" s="94" t="s">
        <v>247</v>
      </c>
      <c r="M12" s="94" t="s">
        <v>247</v>
      </c>
      <c r="N12" s="94" t="s">
        <v>249</v>
      </c>
      <c r="O12" s="94" t="s">
        <v>272</v>
      </c>
      <c r="P12" s="94" t="s">
        <v>246</v>
      </c>
      <c r="Q12" s="94" t="s">
        <v>269</v>
      </c>
      <c r="R12" s="94" t="s">
        <v>246</v>
      </c>
      <c r="S12" s="94" t="s">
        <v>270</v>
      </c>
      <c r="T12" s="94" t="s">
        <v>246</v>
      </c>
      <c r="U12" s="141">
        <v>225</v>
      </c>
      <c r="V12" s="88"/>
      <c r="W12" s="88"/>
      <c r="X12" s="464"/>
    </row>
    <row r="13" spans="1:24" s="135" customFormat="1" ht="28.5">
      <c r="A13" s="176">
        <v>7</v>
      </c>
      <c r="B13" s="287" t="s">
        <v>166</v>
      </c>
      <c r="C13" s="185" t="s">
        <v>162</v>
      </c>
      <c r="D13" s="185" t="s">
        <v>100</v>
      </c>
      <c r="E13" s="185" t="s">
        <v>101</v>
      </c>
      <c r="F13" s="185" t="s">
        <v>217</v>
      </c>
      <c r="G13" s="186">
        <v>250000</v>
      </c>
      <c r="H13" s="386" t="s">
        <v>378</v>
      </c>
      <c r="I13" s="136" t="s">
        <v>101</v>
      </c>
      <c r="J13" s="137" t="s">
        <v>166</v>
      </c>
      <c r="K13" s="134">
        <v>7</v>
      </c>
      <c r="L13" s="94" t="s">
        <v>247</v>
      </c>
      <c r="M13" s="94" t="s">
        <v>248</v>
      </c>
      <c r="N13" s="94" t="s">
        <v>249</v>
      </c>
      <c r="O13" s="94" t="s">
        <v>272</v>
      </c>
      <c r="P13" s="94" t="s">
        <v>270</v>
      </c>
      <c r="Q13" s="94" t="s">
        <v>271</v>
      </c>
      <c r="R13" s="94" t="s">
        <v>272</v>
      </c>
      <c r="S13" s="94" t="s">
        <v>270</v>
      </c>
      <c r="T13" s="94" t="s">
        <v>270</v>
      </c>
      <c r="U13" s="141">
        <v>225</v>
      </c>
      <c r="V13" s="88"/>
      <c r="W13" s="88"/>
      <c r="X13" s="464"/>
    </row>
    <row r="14" spans="1:24" s="135" customFormat="1" ht="28.5">
      <c r="A14" s="176">
        <v>8</v>
      </c>
      <c r="B14" s="287" t="s">
        <v>166</v>
      </c>
      <c r="C14" s="185" t="s">
        <v>162</v>
      </c>
      <c r="D14" s="185" t="s">
        <v>100</v>
      </c>
      <c r="E14" s="185" t="s">
        <v>101</v>
      </c>
      <c r="F14" s="185" t="s">
        <v>218</v>
      </c>
      <c r="G14" s="186">
        <v>100000</v>
      </c>
      <c r="H14" s="386" t="s">
        <v>378</v>
      </c>
      <c r="I14" s="136" t="s">
        <v>101</v>
      </c>
      <c r="J14" s="137" t="s">
        <v>166</v>
      </c>
      <c r="K14" s="134">
        <v>8</v>
      </c>
      <c r="L14" s="94" t="s">
        <v>247</v>
      </c>
      <c r="M14" s="94" t="s">
        <v>251</v>
      </c>
      <c r="N14" s="94" t="s">
        <v>252</v>
      </c>
      <c r="O14" s="94" t="s">
        <v>246</v>
      </c>
      <c r="P14" s="94" t="s">
        <v>272</v>
      </c>
      <c r="Q14" s="94" t="s">
        <v>273</v>
      </c>
      <c r="R14" s="94" t="s">
        <v>272</v>
      </c>
      <c r="S14" s="94" t="s">
        <v>270</v>
      </c>
      <c r="T14" s="94" t="s">
        <v>246</v>
      </c>
      <c r="U14" s="141">
        <v>90</v>
      </c>
      <c r="V14" s="88"/>
      <c r="W14" s="88"/>
      <c r="X14" s="464"/>
    </row>
    <row r="15" spans="1:24" s="135" customFormat="1" ht="28.5">
      <c r="A15" s="176">
        <v>9</v>
      </c>
      <c r="B15" s="287" t="s">
        <v>167</v>
      </c>
      <c r="C15" s="185" t="s">
        <v>161</v>
      </c>
      <c r="D15" s="185" t="s">
        <v>100</v>
      </c>
      <c r="E15" s="185" t="s">
        <v>101</v>
      </c>
      <c r="F15" s="185" t="s">
        <v>219</v>
      </c>
      <c r="G15" s="186">
        <v>223000</v>
      </c>
      <c r="H15" s="386" t="s">
        <v>378</v>
      </c>
      <c r="I15" s="136" t="s">
        <v>101</v>
      </c>
      <c r="J15" s="137" t="s">
        <v>167</v>
      </c>
      <c r="K15" s="134">
        <v>9</v>
      </c>
      <c r="L15" s="94" t="s">
        <v>247</v>
      </c>
      <c r="M15" s="94" t="s">
        <v>248</v>
      </c>
      <c r="N15" s="94" t="s">
        <v>260</v>
      </c>
      <c r="O15" s="94" t="s">
        <v>272</v>
      </c>
      <c r="P15" s="94" t="s">
        <v>246</v>
      </c>
      <c r="Q15" s="94" t="s">
        <v>269</v>
      </c>
      <c r="R15" s="94" t="s">
        <v>272</v>
      </c>
      <c r="S15" s="94" t="s">
        <v>270</v>
      </c>
      <c r="T15" s="94" t="s">
        <v>246</v>
      </c>
      <c r="U15" s="141">
        <v>216</v>
      </c>
      <c r="V15" s="88"/>
      <c r="W15" s="88"/>
      <c r="X15" s="464"/>
    </row>
    <row r="16" spans="1:24" s="135" customFormat="1" ht="28.5">
      <c r="A16" s="176">
        <v>10</v>
      </c>
      <c r="B16" s="287" t="s">
        <v>167</v>
      </c>
      <c r="C16" s="185" t="s">
        <v>162</v>
      </c>
      <c r="D16" s="185" t="s">
        <v>100</v>
      </c>
      <c r="E16" s="185" t="s">
        <v>101</v>
      </c>
      <c r="F16" s="185" t="s">
        <v>219</v>
      </c>
      <c r="G16" s="186">
        <v>46200</v>
      </c>
      <c r="H16" s="386" t="s">
        <v>378</v>
      </c>
      <c r="I16" s="278" t="s">
        <v>101</v>
      </c>
      <c r="J16" s="458" t="s">
        <v>167</v>
      </c>
      <c r="K16" s="459">
        <v>10</v>
      </c>
      <c r="L16" s="460" t="s">
        <v>247</v>
      </c>
      <c r="M16" s="94" t="s">
        <v>248</v>
      </c>
      <c r="N16" s="94" t="s">
        <v>249</v>
      </c>
      <c r="O16" s="94" t="s">
        <v>272</v>
      </c>
      <c r="P16" s="94" t="s">
        <v>270</v>
      </c>
      <c r="Q16" s="94" t="s">
        <v>271</v>
      </c>
      <c r="R16" s="94" t="s">
        <v>272</v>
      </c>
      <c r="S16" s="94" t="s">
        <v>270</v>
      </c>
      <c r="T16" s="94" t="s">
        <v>270</v>
      </c>
      <c r="U16" s="141">
        <v>90</v>
      </c>
      <c r="V16" s="88"/>
      <c r="W16" s="88"/>
      <c r="X16" s="464"/>
    </row>
    <row r="17" spans="1:26" s="451" customFormat="1" ht="43.5" customHeight="1">
      <c r="A17" s="449">
        <v>11</v>
      </c>
      <c r="B17" s="449" t="s">
        <v>645</v>
      </c>
      <c r="C17" s="449" t="s">
        <v>646</v>
      </c>
      <c r="D17" s="449" t="s">
        <v>100</v>
      </c>
      <c r="E17" s="449" t="s">
        <v>101</v>
      </c>
      <c r="F17" s="449" t="s">
        <v>647</v>
      </c>
      <c r="G17" s="452">
        <v>60000</v>
      </c>
      <c r="H17" s="457" t="s">
        <v>101</v>
      </c>
      <c r="I17" s="195"/>
      <c r="J17" s="463"/>
      <c r="K17" s="463">
        <v>11</v>
      </c>
      <c r="L17" s="195" t="s">
        <v>247</v>
      </c>
      <c r="M17" s="195" t="s">
        <v>248</v>
      </c>
      <c r="N17" s="195" t="s">
        <v>252</v>
      </c>
      <c r="O17" s="195" t="s">
        <v>272</v>
      </c>
      <c r="P17" s="195" t="s">
        <v>246</v>
      </c>
      <c r="Q17" s="195" t="s">
        <v>269</v>
      </c>
      <c r="R17" s="195" t="s">
        <v>272</v>
      </c>
      <c r="S17" s="195" t="s">
        <v>270</v>
      </c>
      <c r="T17" s="195" t="s">
        <v>246</v>
      </c>
      <c r="U17" s="463">
        <v>60</v>
      </c>
      <c r="V17" s="463"/>
      <c r="W17" s="463"/>
      <c r="X17" s="465"/>
      <c r="Y17" s="450"/>
      <c r="Z17" s="450"/>
    </row>
    <row r="18" spans="1:24" s="135" customFormat="1" ht="28.5">
      <c r="A18" s="176">
        <v>12</v>
      </c>
      <c r="B18" s="287" t="s">
        <v>168</v>
      </c>
      <c r="C18" s="185" t="s">
        <v>161</v>
      </c>
      <c r="D18" s="185" t="s">
        <v>100</v>
      </c>
      <c r="E18" s="185" t="s">
        <v>101</v>
      </c>
      <c r="F18" s="185" t="s">
        <v>220</v>
      </c>
      <c r="G18" s="186">
        <v>136400</v>
      </c>
      <c r="H18" s="386" t="s">
        <v>378</v>
      </c>
      <c r="I18" s="279" t="s">
        <v>101</v>
      </c>
      <c r="J18" s="133" t="s">
        <v>168</v>
      </c>
      <c r="K18" s="461">
        <v>12</v>
      </c>
      <c r="L18" s="462" t="s">
        <v>247</v>
      </c>
      <c r="M18" s="94" t="s">
        <v>248</v>
      </c>
      <c r="N18" s="94" t="s">
        <v>253</v>
      </c>
      <c r="O18" s="94" t="s">
        <v>272</v>
      </c>
      <c r="P18" s="94" t="s">
        <v>246</v>
      </c>
      <c r="Q18" s="94" t="s">
        <v>273</v>
      </c>
      <c r="R18" s="94" t="s">
        <v>272</v>
      </c>
      <c r="S18" s="94" t="s">
        <v>270</v>
      </c>
      <c r="T18" s="94" t="s">
        <v>246</v>
      </c>
      <c r="U18" s="141">
        <v>69</v>
      </c>
      <c r="V18" s="88"/>
      <c r="W18" s="88"/>
      <c r="X18" s="464"/>
    </row>
    <row r="19" spans="1:24" s="135" customFormat="1" ht="28.5">
      <c r="A19" s="176">
        <v>13</v>
      </c>
      <c r="B19" s="287" t="s">
        <v>169</v>
      </c>
      <c r="C19" s="185" t="s">
        <v>161</v>
      </c>
      <c r="D19" s="185" t="s">
        <v>100</v>
      </c>
      <c r="E19" s="185" t="s">
        <v>100</v>
      </c>
      <c r="F19" s="185" t="s">
        <v>216</v>
      </c>
      <c r="G19" s="186">
        <v>192500</v>
      </c>
      <c r="H19" s="386" t="s">
        <v>378</v>
      </c>
      <c r="I19" s="136" t="s">
        <v>101</v>
      </c>
      <c r="J19" s="137" t="s">
        <v>169</v>
      </c>
      <c r="K19" s="134">
        <v>13</v>
      </c>
      <c r="L19" s="94" t="s">
        <v>247</v>
      </c>
      <c r="M19" s="94" t="s">
        <v>248</v>
      </c>
      <c r="N19" s="94" t="s">
        <v>249</v>
      </c>
      <c r="O19" s="94" t="s">
        <v>272</v>
      </c>
      <c r="P19" s="94" t="s">
        <v>246</v>
      </c>
      <c r="Q19" s="94" t="s">
        <v>273</v>
      </c>
      <c r="R19" s="94" t="s">
        <v>272</v>
      </c>
      <c r="S19" s="94" t="s">
        <v>270</v>
      </c>
      <c r="T19" s="94" t="s">
        <v>246</v>
      </c>
      <c r="U19" s="141">
        <v>62</v>
      </c>
      <c r="V19" s="88"/>
      <c r="W19" s="88"/>
      <c r="X19" s="464"/>
    </row>
    <row r="20" spans="1:24" s="135" customFormat="1" ht="28.5">
      <c r="A20" s="176">
        <v>14</v>
      </c>
      <c r="B20" s="287" t="s">
        <v>170</v>
      </c>
      <c r="C20" s="185" t="s">
        <v>161</v>
      </c>
      <c r="D20" s="185" t="s">
        <v>100</v>
      </c>
      <c r="E20" s="185" t="s">
        <v>100</v>
      </c>
      <c r="F20" s="185" t="s">
        <v>221</v>
      </c>
      <c r="G20" s="186">
        <v>990000</v>
      </c>
      <c r="H20" s="386" t="s">
        <v>378</v>
      </c>
      <c r="I20" s="136" t="s">
        <v>101</v>
      </c>
      <c r="J20" s="137" t="s">
        <v>170</v>
      </c>
      <c r="K20" s="134">
        <v>14</v>
      </c>
      <c r="L20" s="94" t="s">
        <v>247</v>
      </c>
      <c r="M20" s="94" t="s">
        <v>248</v>
      </c>
      <c r="N20" s="94" t="s">
        <v>254</v>
      </c>
      <c r="O20" s="94" t="s">
        <v>246</v>
      </c>
      <c r="P20" s="94" t="s">
        <v>272</v>
      </c>
      <c r="Q20" s="94" t="s">
        <v>269</v>
      </c>
      <c r="R20" s="94" t="s">
        <v>272</v>
      </c>
      <c r="S20" s="94" t="s">
        <v>270</v>
      </c>
      <c r="T20" s="94" t="s">
        <v>246</v>
      </c>
      <c r="U20" s="141">
        <v>450</v>
      </c>
      <c r="V20" s="88"/>
      <c r="W20" s="88"/>
      <c r="X20" s="99"/>
    </row>
    <row r="21" spans="1:24" s="135" customFormat="1" ht="28.5">
      <c r="A21" s="176">
        <v>15</v>
      </c>
      <c r="B21" s="287" t="s">
        <v>170</v>
      </c>
      <c r="C21" s="185" t="s">
        <v>162</v>
      </c>
      <c r="D21" s="185" t="s">
        <v>100</v>
      </c>
      <c r="E21" s="185" t="s">
        <v>101</v>
      </c>
      <c r="F21" s="185" t="s">
        <v>219</v>
      </c>
      <c r="G21" s="186">
        <v>55000</v>
      </c>
      <c r="H21" s="386" t="s">
        <v>378</v>
      </c>
      <c r="I21" s="136" t="s">
        <v>101</v>
      </c>
      <c r="J21" s="137" t="s">
        <v>170</v>
      </c>
      <c r="K21" s="461">
        <v>15</v>
      </c>
      <c r="L21" s="94" t="s">
        <v>247</v>
      </c>
      <c r="M21" s="94" t="s">
        <v>251</v>
      </c>
      <c r="N21" s="94" t="s">
        <v>252</v>
      </c>
      <c r="O21" s="94" t="s">
        <v>272</v>
      </c>
      <c r="P21" s="94" t="s">
        <v>270</v>
      </c>
      <c r="Q21" s="94" t="s">
        <v>271</v>
      </c>
      <c r="R21" s="94" t="s">
        <v>272</v>
      </c>
      <c r="S21" s="94" t="s">
        <v>270</v>
      </c>
      <c r="T21" s="94" t="s">
        <v>270</v>
      </c>
      <c r="U21" s="141">
        <v>87.5</v>
      </c>
      <c r="V21" s="88"/>
      <c r="W21" s="88"/>
      <c r="X21" s="99"/>
    </row>
    <row r="22" spans="1:24" s="135" customFormat="1" ht="28.5">
      <c r="A22" s="180">
        <v>16</v>
      </c>
      <c r="B22" s="300" t="s">
        <v>171</v>
      </c>
      <c r="C22" s="187" t="s">
        <v>161</v>
      </c>
      <c r="D22" s="187" t="s">
        <v>100</v>
      </c>
      <c r="E22" s="187" t="s">
        <v>100</v>
      </c>
      <c r="F22" s="187" t="s">
        <v>222</v>
      </c>
      <c r="G22" s="188">
        <v>1056000</v>
      </c>
      <c r="H22" s="387" t="s">
        <v>378</v>
      </c>
      <c r="I22" s="278" t="s">
        <v>101</v>
      </c>
      <c r="J22" s="137" t="s">
        <v>171</v>
      </c>
      <c r="K22" s="134">
        <v>16</v>
      </c>
      <c r="L22" s="94" t="s">
        <v>247</v>
      </c>
      <c r="M22" s="94" t="s">
        <v>248</v>
      </c>
      <c r="N22" s="94" t="s">
        <v>254</v>
      </c>
      <c r="O22" s="94" t="s">
        <v>246</v>
      </c>
      <c r="P22" s="94" t="s">
        <v>272</v>
      </c>
      <c r="Q22" s="94" t="s">
        <v>273</v>
      </c>
      <c r="R22" s="94" t="s">
        <v>272</v>
      </c>
      <c r="S22" s="94" t="s">
        <v>270</v>
      </c>
      <c r="T22" s="94" t="s">
        <v>246</v>
      </c>
      <c r="U22" s="141">
        <v>480</v>
      </c>
      <c r="V22" s="88"/>
      <c r="W22" s="88"/>
      <c r="X22" s="99"/>
    </row>
    <row r="23" spans="1:24" s="135" customFormat="1" ht="28.5">
      <c r="A23" s="195">
        <v>17</v>
      </c>
      <c r="B23" s="301" t="s">
        <v>172</v>
      </c>
      <c r="C23" s="302" t="s">
        <v>161</v>
      </c>
      <c r="D23" s="302" t="s">
        <v>100</v>
      </c>
      <c r="E23" s="302" t="s">
        <v>100</v>
      </c>
      <c r="F23" s="302" t="s">
        <v>223</v>
      </c>
      <c r="G23" s="303">
        <v>792000</v>
      </c>
      <c r="H23" s="302" t="s">
        <v>378</v>
      </c>
      <c r="I23" s="158" t="s">
        <v>101</v>
      </c>
      <c r="J23" s="137" t="s">
        <v>172</v>
      </c>
      <c r="K23" s="134">
        <v>17</v>
      </c>
      <c r="L23" s="94" t="s">
        <v>247</v>
      </c>
      <c r="M23" s="94" t="s">
        <v>248</v>
      </c>
      <c r="N23" s="94" t="s">
        <v>252</v>
      </c>
      <c r="O23" s="94" t="s">
        <v>246</v>
      </c>
      <c r="P23" s="94" t="s">
        <v>246</v>
      </c>
      <c r="Q23" s="94" t="s">
        <v>274</v>
      </c>
      <c r="R23" s="94" t="s">
        <v>246</v>
      </c>
      <c r="S23" s="94" t="s">
        <v>270</v>
      </c>
      <c r="T23" s="94" t="s">
        <v>246</v>
      </c>
      <c r="U23" s="141">
        <v>480</v>
      </c>
      <c r="V23" s="88"/>
      <c r="W23" s="88"/>
      <c r="X23" s="99"/>
    </row>
    <row r="24" spans="1:24" s="135" customFormat="1" ht="30">
      <c r="A24" s="195">
        <v>18</v>
      </c>
      <c r="B24" s="301" t="s">
        <v>173</v>
      </c>
      <c r="C24" s="302" t="s">
        <v>174</v>
      </c>
      <c r="D24" s="302" t="s">
        <v>100</v>
      </c>
      <c r="E24" s="302" t="s">
        <v>101</v>
      </c>
      <c r="F24" s="302" t="s">
        <v>219</v>
      </c>
      <c r="G24" s="303">
        <v>600000</v>
      </c>
      <c r="H24" s="302" t="s">
        <v>378</v>
      </c>
      <c r="I24" s="158" t="s">
        <v>101</v>
      </c>
      <c r="J24" s="277" t="s">
        <v>173</v>
      </c>
      <c r="K24" s="461">
        <v>18</v>
      </c>
      <c r="L24" s="94" t="s">
        <v>247</v>
      </c>
      <c r="M24" s="94" t="s">
        <v>247</v>
      </c>
      <c r="N24" s="94" t="s">
        <v>253</v>
      </c>
      <c r="O24" s="94" t="s">
        <v>272</v>
      </c>
      <c r="P24" s="94" t="s">
        <v>246</v>
      </c>
      <c r="Q24" s="94" t="s">
        <v>273</v>
      </c>
      <c r="R24" s="94" t="s">
        <v>272</v>
      </c>
      <c r="S24" s="94" t="s">
        <v>270</v>
      </c>
      <c r="T24" s="94" t="s">
        <v>246</v>
      </c>
      <c r="U24" s="141">
        <v>315</v>
      </c>
      <c r="V24" s="88"/>
      <c r="W24" s="88"/>
      <c r="X24" s="99"/>
    </row>
    <row r="25" spans="1:24" s="135" customFormat="1" ht="28.5">
      <c r="A25" s="195">
        <v>19</v>
      </c>
      <c r="B25" s="301" t="s">
        <v>173</v>
      </c>
      <c r="C25" s="302" t="s">
        <v>162</v>
      </c>
      <c r="D25" s="302" t="s">
        <v>100</v>
      </c>
      <c r="E25" s="302" t="s">
        <v>101</v>
      </c>
      <c r="F25" s="302" t="s">
        <v>222</v>
      </c>
      <c r="G25" s="303">
        <v>800000</v>
      </c>
      <c r="H25" s="302" t="s">
        <v>378</v>
      </c>
      <c r="I25" s="158" t="s">
        <v>101</v>
      </c>
      <c r="J25" s="277" t="s">
        <v>173</v>
      </c>
      <c r="K25" s="134">
        <v>19</v>
      </c>
      <c r="L25" s="94" t="s">
        <v>247</v>
      </c>
      <c r="M25" s="94" t="s">
        <v>248</v>
      </c>
      <c r="N25" s="94" t="s">
        <v>253</v>
      </c>
      <c r="O25" s="94" t="s">
        <v>272</v>
      </c>
      <c r="P25" s="94" t="s">
        <v>272</v>
      </c>
      <c r="Q25" s="94" t="s">
        <v>271</v>
      </c>
      <c r="R25" s="94" t="s">
        <v>272</v>
      </c>
      <c r="S25" s="94" t="s">
        <v>270</v>
      </c>
      <c r="T25" s="94" t="s">
        <v>270</v>
      </c>
      <c r="U25" s="141">
        <v>360</v>
      </c>
      <c r="V25" s="88"/>
      <c r="W25" s="88"/>
      <c r="X25" s="99"/>
    </row>
    <row r="26" spans="1:24" s="135" customFormat="1" ht="28.5">
      <c r="A26" s="195">
        <v>20</v>
      </c>
      <c r="B26" s="301" t="s">
        <v>173</v>
      </c>
      <c r="C26" s="302" t="s">
        <v>162</v>
      </c>
      <c r="D26" s="302" t="s">
        <v>100</v>
      </c>
      <c r="E26" s="302" t="s">
        <v>101</v>
      </c>
      <c r="F26" s="302" t="s">
        <v>223</v>
      </c>
      <c r="G26" s="303">
        <v>88000</v>
      </c>
      <c r="H26" s="302" t="s">
        <v>378</v>
      </c>
      <c r="I26" s="158" t="s">
        <v>101</v>
      </c>
      <c r="J26" s="277" t="s">
        <v>173</v>
      </c>
      <c r="K26" s="134">
        <v>20</v>
      </c>
      <c r="L26" s="94" t="s">
        <v>247</v>
      </c>
      <c r="M26" s="94"/>
      <c r="N26" s="94" t="s">
        <v>252</v>
      </c>
      <c r="O26" s="94" t="s">
        <v>272</v>
      </c>
      <c r="P26" s="94" t="s">
        <v>270</v>
      </c>
      <c r="Q26" s="94" t="s">
        <v>271</v>
      </c>
      <c r="R26" s="94" t="s">
        <v>270</v>
      </c>
      <c r="S26" s="94" t="s">
        <v>270</v>
      </c>
      <c r="T26" s="94" t="s">
        <v>270</v>
      </c>
      <c r="U26" s="141">
        <v>47</v>
      </c>
      <c r="V26" s="88"/>
      <c r="W26" s="88"/>
      <c r="X26" s="99"/>
    </row>
    <row r="27" spans="1:24" s="135" customFormat="1" ht="28.5">
      <c r="A27" s="170">
        <v>21</v>
      </c>
      <c r="B27" s="304" t="s">
        <v>175</v>
      </c>
      <c r="C27" s="305" t="s">
        <v>162</v>
      </c>
      <c r="D27" s="305" t="s">
        <v>100</v>
      </c>
      <c r="E27" s="305" t="s">
        <v>101</v>
      </c>
      <c r="F27" s="305" t="s">
        <v>219</v>
      </c>
      <c r="G27" s="306">
        <v>73000</v>
      </c>
      <c r="H27" s="386" t="s">
        <v>378</v>
      </c>
      <c r="I27" s="279" t="s">
        <v>101</v>
      </c>
      <c r="J27" s="277" t="s">
        <v>175</v>
      </c>
      <c r="K27" s="461">
        <v>21</v>
      </c>
      <c r="L27" s="94" t="s">
        <v>255</v>
      </c>
      <c r="M27" s="94"/>
      <c r="N27" s="94" t="s">
        <v>252</v>
      </c>
      <c r="O27" s="94" t="s">
        <v>272</v>
      </c>
      <c r="P27" s="94" t="s">
        <v>270</v>
      </c>
      <c r="Q27" s="94" t="s">
        <v>271</v>
      </c>
      <c r="R27" s="94" t="s">
        <v>275</v>
      </c>
      <c r="S27" s="94" t="s">
        <v>270</v>
      </c>
      <c r="T27" s="94" t="s">
        <v>270</v>
      </c>
      <c r="U27" s="141">
        <v>390</v>
      </c>
      <c r="V27" s="88"/>
      <c r="W27" s="88"/>
      <c r="X27" s="99"/>
    </row>
    <row r="28" spans="1:24" s="135" customFormat="1" ht="28.5">
      <c r="A28" s="176">
        <v>22</v>
      </c>
      <c r="B28" s="287" t="s">
        <v>176</v>
      </c>
      <c r="C28" s="185" t="s">
        <v>162</v>
      </c>
      <c r="D28" s="185" t="s">
        <v>100</v>
      </c>
      <c r="E28" s="185" t="s">
        <v>101</v>
      </c>
      <c r="F28" s="185" t="s">
        <v>219</v>
      </c>
      <c r="G28" s="186">
        <v>33000</v>
      </c>
      <c r="H28" s="386" t="s">
        <v>378</v>
      </c>
      <c r="I28" s="136" t="s">
        <v>101</v>
      </c>
      <c r="J28" s="137" t="s">
        <v>176</v>
      </c>
      <c r="K28" s="134">
        <v>22</v>
      </c>
      <c r="L28" s="94" t="s">
        <v>247</v>
      </c>
      <c r="M28" s="94"/>
      <c r="N28" s="94" t="s">
        <v>249</v>
      </c>
      <c r="O28" s="94" t="s">
        <v>272</v>
      </c>
      <c r="P28" s="94" t="s">
        <v>270</v>
      </c>
      <c r="Q28" s="94" t="s">
        <v>271</v>
      </c>
      <c r="R28" s="94" t="s">
        <v>275</v>
      </c>
      <c r="S28" s="94" t="s">
        <v>271</v>
      </c>
      <c r="T28" s="94" t="s">
        <v>270</v>
      </c>
      <c r="U28" s="141">
        <v>95</v>
      </c>
      <c r="V28" s="88"/>
      <c r="W28" s="88"/>
      <c r="X28" s="99"/>
    </row>
    <row r="29" spans="1:24" s="289" customFormat="1" ht="28.5">
      <c r="A29" s="286">
        <v>23</v>
      </c>
      <c r="B29" s="287" t="s">
        <v>177</v>
      </c>
      <c r="C29" s="185" t="s">
        <v>162</v>
      </c>
      <c r="D29" s="185" t="s">
        <v>100</v>
      </c>
      <c r="E29" s="185" t="s">
        <v>101</v>
      </c>
      <c r="F29" s="185" t="s">
        <v>224</v>
      </c>
      <c r="G29" s="186">
        <v>190000</v>
      </c>
      <c r="H29" s="386" t="s">
        <v>378</v>
      </c>
      <c r="I29" s="138" t="s">
        <v>101</v>
      </c>
      <c r="J29" s="137" t="s">
        <v>177</v>
      </c>
      <c r="K29" s="134">
        <v>23</v>
      </c>
      <c r="L29" s="140" t="s">
        <v>247</v>
      </c>
      <c r="M29" s="140" t="s">
        <v>251</v>
      </c>
      <c r="N29" s="140" t="s">
        <v>252</v>
      </c>
      <c r="O29" s="140" t="s">
        <v>246</v>
      </c>
      <c r="P29" s="140" t="s">
        <v>246</v>
      </c>
      <c r="Q29" s="140" t="s">
        <v>271</v>
      </c>
      <c r="R29" s="140" t="s">
        <v>246</v>
      </c>
      <c r="S29" s="140" t="s">
        <v>271</v>
      </c>
      <c r="T29" s="140" t="s">
        <v>270</v>
      </c>
      <c r="U29" s="141">
        <v>95</v>
      </c>
      <c r="V29" s="141"/>
      <c r="W29" s="141"/>
      <c r="X29" s="288"/>
    </row>
    <row r="30" spans="1:24" s="135" customFormat="1" ht="24" customHeight="1">
      <c r="A30" s="176">
        <v>24</v>
      </c>
      <c r="B30" s="287" t="s">
        <v>178</v>
      </c>
      <c r="C30" s="185" t="s">
        <v>179</v>
      </c>
      <c r="D30" s="185" t="s">
        <v>100</v>
      </c>
      <c r="E30" s="185" t="s">
        <v>101</v>
      </c>
      <c r="F30" s="185" t="s">
        <v>225</v>
      </c>
      <c r="G30" s="186">
        <v>1078000</v>
      </c>
      <c r="H30" s="386" t="s">
        <v>378</v>
      </c>
      <c r="I30" s="136" t="s">
        <v>101</v>
      </c>
      <c r="J30" s="139" t="s">
        <v>178</v>
      </c>
      <c r="K30" s="461">
        <v>24</v>
      </c>
      <c r="L30" s="94" t="s">
        <v>256</v>
      </c>
      <c r="M30" s="94" t="s">
        <v>247</v>
      </c>
      <c r="N30" s="94" t="s">
        <v>252</v>
      </c>
      <c r="O30" s="94" t="s">
        <v>246</v>
      </c>
      <c r="P30" s="94" t="s">
        <v>246</v>
      </c>
      <c r="Q30" s="94" t="s">
        <v>269</v>
      </c>
      <c r="R30" s="94" t="s">
        <v>246</v>
      </c>
      <c r="S30" s="94" t="s">
        <v>270</v>
      </c>
      <c r="T30" s="94" t="s">
        <v>246</v>
      </c>
      <c r="U30" s="141">
        <v>558</v>
      </c>
      <c r="V30" s="88"/>
      <c r="W30" s="88"/>
      <c r="X30" s="99"/>
    </row>
    <row r="31" spans="1:24" s="135" customFormat="1" ht="28.5">
      <c r="A31" s="176">
        <v>25</v>
      </c>
      <c r="B31" s="287" t="s">
        <v>180</v>
      </c>
      <c r="C31" s="185" t="s">
        <v>179</v>
      </c>
      <c r="D31" s="185" t="s">
        <v>100</v>
      </c>
      <c r="E31" s="185" t="s">
        <v>101</v>
      </c>
      <c r="F31" s="185" t="s">
        <v>226</v>
      </c>
      <c r="G31" s="186">
        <v>572000</v>
      </c>
      <c r="H31" s="386" t="s">
        <v>378</v>
      </c>
      <c r="I31" s="136" t="s">
        <v>101</v>
      </c>
      <c r="J31" s="137" t="s">
        <v>180</v>
      </c>
      <c r="K31" s="134">
        <v>25</v>
      </c>
      <c r="L31" s="94" t="s">
        <v>247</v>
      </c>
      <c r="M31" s="94" t="s">
        <v>248</v>
      </c>
      <c r="N31" s="94" t="s">
        <v>252</v>
      </c>
      <c r="O31" s="94" t="s">
        <v>246</v>
      </c>
      <c r="P31" s="94" t="s">
        <v>246</v>
      </c>
      <c r="Q31" s="94" t="s">
        <v>276</v>
      </c>
      <c r="R31" s="94" t="s">
        <v>246</v>
      </c>
      <c r="S31" s="94" t="s">
        <v>246</v>
      </c>
      <c r="T31" s="94" t="s">
        <v>246</v>
      </c>
      <c r="U31" s="141">
        <v>250</v>
      </c>
      <c r="V31" s="88"/>
      <c r="W31" s="88"/>
      <c r="X31" s="99"/>
    </row>
    <row r="32" spans="1:24" s="135" customFormat="1" ht="30">
      <c r="A32" s="176">
        <v>26</v>
      </c>
      <c r="B32" s="287" t="s">
        <v>181</v>
      </c>
      <c r="C32" s="185" t="s">
        <v>182</v>
      </c>
      <c r="D32" s="185" t="s">
        <v>100</v>
      </c>
      <c r="E32" s="185" t="s">
        <v>101</v>
      </c>
      <c r="F32" s="185" t="s">
        <v>227</v>
      </c>
      <c r="G32" s="186">
        <v>1043784</v>
      </c>
      <c r="H32" s="386" t="s">
        <v>378</v>
      </c>
      <c r="I32" s="136" t="s">
        <v>101</v>
      </c>
      <c r="J32" s="137" t="s">
        <v>181</v>
      </c>
      <c r="K32" s="134">
        <v>26</v>
      </c>
      <c r="L32" s="94" t="s">
        <v>247</v>
      </c>
      <c r="M32" s="94" t="s">
        <v>248</v>
      </c>
      <c r="N32" s="94" t="s">
        <v>253</v>
      </c>
      <c r="O32" s="94" t="s">
        <v>246</v>
      </c>
      <c r="P32" s="94" t="s">
        <v>246</v>
      </c>
      <c r="Q32" s="94" t="s">
        <v>277</v>
      </c>
      <c r="R32" s="94" t="s">
        <v>272</v>
      </c>
      <c r="S32" s="94" t="s">
        <v>246</v>
      </c>
      <c r="T32" s="94" t="s">
        <v>246</v>
      </c>
      <c r="U32" s="141">
        <v>370</v>
      </c>
      <c r="V32" s="88"/>
      <c r="W32" s="88"/>
      <c r="X32" s="99"/>
    </row>
    <row r="33" spans="1:24" s="135" customFormat="1" ht="31.5" customHeight="1">
      <c r="A33" s="176">
        <v>27</v>
      </c>
      <c r="B33" s="287" t="s">
        <v>183</v>
      </c>
      <c r="C33" s="185" t="s">
        <v>179</v>
      </c>
      <c r="D33" s="185" t="s">
        <v>100</v>
      </c>
      <c r="E33" s="185" t="s">
        <v>101</v>
      </c>
      <c r="F33" s="185" t="s">
        <v>228</v>
      </c>
      <c r="G33" s="186">
        <v>484000</v>
      </c>
      <c r="H33" s="386" t="s">
        <v>378</v>
      </c>
      <c r="I33" s="136" t="s">
        <v>101</v>
      </c>
      <c r="J33" s="137" t="s">
        <v>183</v>
      </c>
      <c r="K33" s="461">
        <v>27</v>
      </c>
      <c r="L33" s="94" t="s">
        <v>247</v>
      </c>
      <c r="M33" s="94" t="s">
        <v>251</v>
      </c>
      <c r="N33" s="94" t="s">
        <v>252</v>
      </c>
      <c r="O33" s="94" t="s">
        <v>246</v>
      </c>
      <c r="P33" s="94" t="s">
        <v>246</v>
      </c>
      <c r="Q33" s="94" t="s">
        <v>269</v>
      </c>
      <c r="R33" s="94" t="s">
        <v>246</v>
      </c>
      <c r="S33" s="94" t="s">
        <v>270</v>
      </c>
      <c r="T33" s="94" t="s">
        <v>246</v>
      </c>
      <c r="U33" s="141">
        <v>220</v>
      </c>
      <c r="V33" s="88"/>
      <c r="W33" s="88"/>
      <c r="X33" s="99"/>
    </row>
    <row r="34" spans="1:24" s="135" customFormat="1" ht="30">
      <c r="A34" s="176">
        <v>28</v>
      </c>
      <c r="B34" s="287" t="s">
        <v>184</v>
      </c>
      <c r="C34" s="185" t="s">
        <v>182</v>
      </c>
      <c r="D34" s="185" t="s">
        <v>100</v>
      </c>
      <c r="E34" s="185" t="s">
        <v>101</v>
      </c>
      <c r="F34" s="185" t="s">
        <v>229</v>
      </c>
      <c r="G34" s="186">
        <v>638000</v>
      </c>
      <c r="H34" s="386" t="s">
        <v>378</v>
      </c>
      <c r="I34" s="136" t="s">
        <v>101</v>
      </c>
      <c r="J34" s="137" t="s">
        <v>184</v>
      </c>
      <c r="K34" s="134">
        <v>28</v>
      </c>
      <c r="L34" s="94" t="s">
        <v>247</v>
      </c>
      <c r="M34" s="94" t="s">
        <v>257</v>
      </c>
      <c r="N34" s="94" t="s">
        <v>252</v>
      </c>
      <c r="O34" s="94" t="s">
        <v>246</v>
      </c>
      <c r="P34" s="94" t="s">
        <v>246</v>
      </c>
      <c r="Q34" s="94" t="s">
        <v>269</v>
      </c>
      <c r="R34" s="94" t="s">
        <v>246</v>
      </c>
      <c r="S34" s="94" t="s">
        <v>270</v>
      </c>
      <c r="T34" s="94" t="s">
        <v>246</v>
      </c>
      <c r="U34" s="141">
        <v>290</v>
      </c>
      <c r="V34" s="88"/>
      <c r="W34" s="88"/>
      <c r="X34" s="99"/>
    </row>
    <row r="35" spans="1:24" s="135" customFormat="1" ht="28.5">
      <c r="A35" s="176">
        <v>29</v>
      </c>
      <c r="B35" s="287" t="s">
        <v>185</v>
      </c>
      <c r="C35" s="185" t="s">
        <v>179</v>
      </c>
      <c r="D35" s="185" t="s">
        <v>100</v>
      </c>
      <c r="E35" s="185" t="s">
        <v>101</v>
      </c>
      <c r="F35" s="185" t="s">
        <v>230</v>
      </c>
      <c r="G35" s="186">
        <v>1500000</v>
      </c>
      <c r="H35" s="386" t="s">
        <v>378</v>
      </c>
      <c r="I35" s="136" t="s">
        <v>243</v>
      </c>
      <c r="J35" s="137" t="s">
        <v>185</v>
      </c>
      <c r="K35" s="134">
        <v>29</v>
      </c>
      <c r="L35" s="94" t="s">
        <v>247</v>
      </c>
      <c r="M35" s="94" t="s">
        <v>247</v>
      </c>
      <c r="N35" s="94" t="s">
        <v>252</v>
      </c>
      <c r="O35" s="94" t="s">
        <v>246</v>
      </c>
      <c r="P35" s="94" t="s">
        <v>246</v>
      </c>
      <c r="Q35" s="94" t="s">
        <v>246</v>
      </c>
      <c r="R35" s="94" t="s">
        <v>246</v>
      </c>
      <c r="S35" s="94" t="s">
        <v>246</v>
      </c>
      <c r="T35" s="94" t="s">
        <v>246</v>
      </c>
      <c r="U35" s="141">
        <v>630</v>
      </c>
      <c r="V35" s="88"/>
      <c r="W35" s="88"/>
      <c r="X35" s="99"/>
    </row>
    <row r="36" spans="1:24" s="135" customFormat="1" ht="30">
      <c r="A36" s="176">
        <v>30</v>
      </c>
      <c r="B36" s="287" t="s">
        <v>186</v>
      </c>
      <c r="C36" s="185" t="s">
        <v>182</v>
      </c>
      <c r="D36" s="185" t="s">
        <v>100</v>
      </c>
      <c r="E36" s="185" t="s">
        <v>101</v>
      </c>
      <c r="F36" s="185" t="s">
        <v>231</v>
      </c>
      <c r="G36" s="186">
        <v>250000</v>
      </c>
      <c r="H36" s="386" t="s">
        <v>378</v>
      </c>
      <c r="I36" s="136" t="s">
        <v>101</v>
      </c>
      <c r="J36" s="137" t="s">
        <v>186</v>
      </c>
      <c r="K36" s="461">
        <v>30</v>
      </c>
      <c r="L36" s="94" t="s">
        <v>258</v>
      </c>
      <c r="M36" s="94" t="s">
        <v>248</v>
      </c>
      <c r="N36" s="94" t="s">
        <v>252</v>
      </c>
      <c r="O36" s="94" t="s">
        <v>246</v>
      </c>
      <c r="P36" s="94" t="s">
        <v>246</v>
      </c>
      <c r="Q36" s="94" t="s">
        <v>278</v>
      </c>
      <c r="R36" s="94" t="s">
        <v>246</v>
      </c>
      <c r="S36" s="94" t="s">
        <v>246</v>
      </c>
      <c r="T36" s="94" t="s">
        <v>246</v>
      </c>
      <c r="U36" s="141">
        <v>94.6</v>
      </c>
      <c r="V36" s="88"/>
      <c r="W36" s="88"/>
      <c r="X36" s="99"/>
    </row>
    <row r="37" spans="1:24" s="135" customFormat="1" ht="30">
      <c r="A37" s="176">
        <v>31</v>
      </c>
      <c r="B37" s="287" t="s">
        <v>187</v>
      </c>
      <c r="C37" s="185" t="s">
        <v>182</v>
      </c>
      <c r="D37" s="185" t="s">
        <v>100</v>
      </c>
      <c r="E37" s="185" t="s">
        <v>101</v>
      </c>
      <c r="F37" s="185" t="s">
        <v>232</v>
      </c>
      <c r="G37" s="186">
        <v>1600000</v>
      </c>
      <c r="H37" s="386" t="s">
        <v>378</v>
      </c>
      <c r="I37" s="136" t="s">
        <v>101</v>
      </c>
      <c r="J37" s="137" t="s">
        <v>187</v>
      </c>
      <c r="K37" s="134">
        <v>31</v>
      </c>
      <c r="L37" s="94" t="s">
        <v>247</v>
      </c>
      <c r="M37" s="94" t="s">
        <v>247</v>
      </c>
      <c r="N37" s="94" t="s">
        <v>252</v>
      </c>
      <c r="O37" s="94" t="s">
        <v>246</v>
      </c>
      <c r="P37" s="94" t="s">
        <v>246</v>
      </c>
      <c r="Q37" s="94" t="s">
        <v>278</v>
      </c>
      <c r="R37" s="94" t="s">
        <v>279</v>
      </c>
      <c r="S37" s="94" t="s">
        <v>246</v>
      </c>
      <c r="T37" s="94" t="s">
        <v>246</v>
      </c>
      <c r="U37" s="141">
        <v>530</v>
      </c>
      <c r="V37" s="88"/>
      <c r="W37" s="88"/>
      <c r="X37" s="99"/>
    </row>
    <row r="38" spans="1:24" s="135" customFormat="1" ht="28.5">
      <c r="A38" s="176">
        <v>32</v>
      </c>
      <c r="B38" s="287" t="s">
        <v>188</v>
      </c>
      <c r="C38" s="185" t="s">
        <v>162</v>
      </c>
      <c r="D38" s="185" t="s">
        <v>100</v>
      </c>
      <c r="E38" s="185" t="s">
        <v>101</v>
      </c>
      <c r="F38" s="185" t="s">
        <v>219</v>
      </c>
      <c r="G38" s="186">
        <v>50000</v>
      </c>
      <c r="H38" s="386" t="s">
        <v>378</v>
      </c>
      <c r="I38" s="136" t="s">
        <v>101</v>
      </c>
      <c r="J38" s="137" t="s">
        <v>188</v>
      </c>
      <c r="K38" s="134">
        <v>32</v>
      </c>
      <c r="L38" s="94" t="s">
        <v>247</v>
      </c>
      <c r="M38" s="94" t="s">
        <v>247</v>
      </c>
      <c r="N38" s="94" t="s">
        <v>252</v>
      </c>
      <c r="O38" s="94" t="s">
        <v>272</v>
      </c>
      <c r="P38" s="94" t="s">
        <v>272</v>
      </c>
      <c r="Q38" s="94" t="s">
        <v>271</v>
      </c>
      <c r="R38" s="94" t="s">
        <v>272</v>
      </c>
      <c r="S38" s="94" t="s">
        <v>270</v>
      </c>
      <c r="T38" s="94" t="s">
        <v>270</v>
      </c>
      <c r="U38" s="141">
        <v>64</v>
      </c>
      <c r="V38" s="88"/>
      <c r="W38" s="88"/>
      <c r="X38" s="99"/>
    </row>
    <row r="39" spans="1:24" s="135" customFormat="1" ht="28.5">
      <c r="A39" s="180">
        <v>33</v>
      </c>
      <c r="B39" s="287" t="s">
        <v>189</v>
      </c>
      <c r="C39" s="185" t="s">
        <v>179</v>
      </c>
      <c r="D39" s="185" t="s">
        <v>100</v>
      </c>
      <c r="E39" s="185" t="s">
        <v>101</v>
      </c>
      <c r="F39" s="185" t="s">
        <v>233</v>
      </c>
      <c r="G39" s="186">
        <v>341000</v>
      </c>
      <c r="H39" s="386" t="s">
        <v>378</v>
      </c>
      <c r="I39" s="136" t="s">
        <v>101</v>
      </c>
      <c r="J39" s="137" t="s">
        <v>189</v>
      </c>
      <c r="K39" s="461">
        <v>33</v>
      </c>
      <c r="L39" s="94" t="s">
        <v>247</v>
      </c>
      <c r="M39" s="94" t="s">
        <v>247</v>
      </c>
      <c r="N39" s="94" t="s">
        <v>252</v>
      </c>
      <c r="O39" s="94" t="s">
        <v>246</v>
      </c>
      <c r="P39" s="94" t="s">
        <v>246</v>
      </c>
      <c r="Q39" s="94" t="s">
        <v>280</v>
      </c>
      <c r="R39" s="94" t="s">
        <v>246</v>
      </c>
      <c r="S39" s="94" t="s">
        <v>270</v>
      </c>
      <c r="T39" s="94" t="s">
        <v>246</v>
      </c>
      <c r="U39" s="141">
        <v>155</v>
      </c>
      <c r="V39" s="88"/>
      <c r="W39" s="88"/>
      <c r="X39" s="99"/>
    </row>
    <row r="40" spans="1:24" s="135" customFormat="1" ht="28.5">
      <c r="A40" s="181">
        <v>34</v>
      </c>
      <c r="B40" s="182" t="s">
        <v>190</v>
      </c>
      <c r="C40" s="177" t="s">
        <v>179</v>
      </c>
      <c r="D40" s="177" t="s">
        <v>100</v>
      </c>
      <c r="E40" s="177" t="s">
        <v>101</v>
      </c>
      <c r="F40" s="177" t="s">
        <v>234</v>
      </c>
      <c r="G40" s="178">
        <v>880000</v>
      </c>
      <c r="H40" s="386" t="s">
        <v>378</v>
      </c>
      <c r="I40" s="136" t="s">
        <v>101</v>
      </c>
      <c r="J40" s="137" t="s">
        <v>190</v>
      </c>
      <c r="K40" s="134">
        <v>34</v>
      </c>
      <c r="L40" s="94" t="s">
        <v>247</v>
      </c>
      <c r="M40" s="94" t="s">
        <v>247</v>
      </c>
      <c r="N40" s="94" t="s">
        <v>252</v>
      </c>
      <c r="O40" s="94" t="s">
        <v>246</v>
      </c>
      <c r="P40" s="94" t="s">
        <v>246</v>
      </c>
      <c r="Q40" s="94" t="s">
        <v>281</v>
      </c>
      <c r="R40" s="94" t="s">
        <v>246</v>
      </c>
      <c r="S40" s="94" t="s">
        <v>246</v>
      </c>
      <c r="T40" s="94" t="s">
        <v>246</v>
      </c>
      <c r="U40" s="141">
        <v>400</v>
      </c>
      <c r="V40" s="88"/>
      <c r="W40" s="88"/>
      <c r="X40" s="99"/>
    </row>
    <row r="41" spans="1:24" s="135" customFormat="1" ht="45">
      <c r="A41" s="181">
        <v>35</v>
      </c>
      <c r="B41" s="182" t="s">
        <v>191</v>
      </c>
      <c r="C41" s="177" t="s">
        <v>192</v>
      </c>
      <c r="D41" s="177" t="s">
        <v>100</v>
      </c>
      <c r="E41" s="177" t="s">
        <v>101</v>
      </c>
      <c r="F41" s="177" t="s">
        <v>235</v>
      </c>
      <c r="G41" s="178">
        <v>610200</v>
      </c>
      <c r="H41" s="386" t="s">
        <v>378</v>
      </c>
      <c r="I41" s="136" t="s">
        <v>101</v>
      </c>
      <c r="J41" s="137" t="s">
        <v>191</v>
      </c>
      <c r="K41" s="134">
        <v>35</v>
      </c>
      <c r="L41" s="94" t="s">
        <v>247</v>
      </c>
      <c r="M41" s="94" t="s">
        <v>248</v>
      </c>
      <c r="N41" s="94" t="s">
        <v>252</v>
      </c>
      <c r="O41" s="94" t="s">
        <v>246</v>
      </c>
      <c r="P41" s="94" t="s">
        <v>246</v>
      </c>
      <c r="Q41" s="94" t="s">
        <v>269</v>
      </c>
      <c r="R41" s="94" t="s">
        <v>246</v>
      </c>
      <c r="S41" s="94" t="s">
        <v>270</v>
      </c>
      <c r="T41" s="94" t="s">
        <v>246</v>
      </c>
      <c r="U41" s="141">
        <v>250</v>
      </c>
      <c r="V41" s="88"/>
      <c r="W41" s="88"/>
      <c r="X41" s="99"/>
    </row>
    <row r="42" spans="1:24" s="135" customFormat="1" ht="45">
      <c r="A42" s="181">
        <v>36</v>
      </c>
      <c r="B42" s="182" t="s">
        <v>193</v>
      </c>
      <c r="C42" s="177" t="s">
        <v>194</v>
      </c>
      <c r="D42" s="177" t="s">
        <v>100</v>
      </c>
      <c r="E42" s="177" t="s">
        <v>101</v>
      </c>
      <c r="F42" s="177" t="s">
        <v>216</v>
      </c>
      <c r="G42" s="178">
        <v>250000</v>
      </c>
      <c r="H42" s="386" t="s">
        <v>378</v>
      </c>
      <c r="I42" s="136" t="s">
        <v>101</v>
      </c>
      <c r="J42" s="137" t="s">
        <v>193</v>
      </c>
      <c r="K42" s="461">
        <v>36</v>
      </c>
      <c r="L42" s="94" t="s">
        <v>247</v>
      </c>
      <c r="M42" s="94" t="s">
        <v>248</v>
      </c>
      <c r="N42" s="94" t="s">
        <v>249</v>
      </c>
      <c r="O42" s="94" t="s">
        <v>272</v>
      </c>
      <c r="P42" s="94" t="s">
        <v>246</v>
      </c>
      <c r="Q42" s="94" t="s">
        <v>269</v>
      </c>
      <c r="R42" s="94" t="s">
        <v>246</v>
      </c>
      <c r="S42" s="94" t="s">
        <v>270</v>
      </c>
      <c r="T42" s="94" t="s">
        <v>246</v>
      </c>
      <c r="U42" s="141">
        <v>98</v>
      </c>
      <c r="V42" s="88"/>
      <c r="W42" s="88"/>
      <c r="X42" s="99"/>
    </row>
    <row r="43" spans="1:24" s="135" customFormat="1" ht="28.5">
      <c r="A43" s="181">
        <v>37</v>
      </c>
      <c r="B43" s="182" t="s">
        <v>195</v>
      </c>
      <c r="C43" s="177" t="s">
        <v>161</v>
      </c>
      <c r="D43" s="177" t="s">
        <v>100</v>
      </c>
      <c r="E43" s="177" t="s">
        <v>101</v>
      </c>
      <c r="F43" s="177" t="s">
        <v>236</v>
      </c>
      <c r="G43" s="178">
        <v>406459.16</v>
      </c>
      <c r="H43" s="386" t="s">
        <v>378</v>
      </c>
      <c r="I43" s="136" t="s">
        <v>101</v>
      </c>
      <c r="J43" s="137" t="s">
        <v>195</v>
      </c>
      <c r="K43" s="134">
        <v>37</v>
      </c>
      <c r="L43" s="94" t="s">
        <v>247</v>
      </c>
      <c r="M43" s="94" t="s">
        <v>259</v>
      </c>
      <c r="N43" s="94" t="s">
        <v>260</v>
      </c>
      <c r="O43" s="94" t="s">
        <v>279</v>
      </c>
      <c r="P43" s="94" t="s">
        <v>279</v>
      </c>
      <c r="Q43" s="94" t="s">
        <v>279</v>
      </c>
      <c r="R43" s="94" t="s">
        <v>279</v>
      </c>
      <c r="S43" s="94" t="s">
        <v>279</v>
      </c>
      <c r="T43" s="94" t="s">
        <v>279</v>
      </c>
      <c r="U43" s="141">
        <v>198</v>
      </c>
      <c r="V43" s="88"/>
      <c r="W43" s="88"/>
      <c r="X43" s="99"/>
    </row>
    <row r="44" spans="1:24" s="135" customFormat="1" ht="30">
      <c r="A44" s="181">
        <v>38</v>
      </c>
      <c r="B44" s="182" t="s">
        <v>196</v>
      </c>
      <c r="C44" s="177" t="s">
        <v>197</v>
      </c>
      <c r="D44" s="177" t="s">
        <v>100</v>
      </c>
      <c r="E44" s="177" t="s">
        <v>101</v>
      </c>
      <c r="F44" s="177" t="s">
        <v>236</v>
      </c>
      <c r="G44" s="178">
        <v>250000</v>
      </c>
      <c r="H44" s="386" t="s">
        <v>324</v>
      </c>
      <c r="I44" s="136" t="s">
        <v>244</v>
      </c>
      <c r="J44" s="137" t="s">
        <v>196</v>
      </c>
      <c r="K44" s="134">
        <v>38</v>
      </c>
      <c r="L44" s="94" t="s">
        <v>247</v>
      </c>
      <c r="M44" s="94" t="s">
        <v>251</v>
      </c>
      <c r="N44" s="94" t="s">
        <v>249</v>
      </c>
      <c r="O44" s="94" t="s">
        <v>279</v>
      </c>
      <c r="P44" s="94" t="s">
        <v>279</v>
      </c>
      <c r="Q44" s="94" t="s">
        <v>279</v>
      </c>
      <c r="R44" s="94" t="s">
        <v>279</v>
      </c>
      <c r="S44" s="94" t="s">
        <v>270</v>
      </c>
      <c r="T44" s="94" t="s">
        <v>279</v>
      </c>
      <c r="U44" s="141">
        <v>134</v>
      </c>
      <c r="V44" s="88"/>
      <c r="W44" s="88"/>
      <c r="X44" s="99"/>
    </row>
    <row r="45" spans="1:24" s="135" customFormat="1" ht="28.5">
      <c r="A45" s="181">
        <v>39</v>
      </c>
      <c r="B45" s="182" t="s">
        <v>198</v>
      </c>
      <c r="C45" s="177" t="s">
        <v>199</v>
      </c>
      <c r="D45" s="177" t="s">
        <v>100</v>
      </c>
      <c r="E45" s="177" t="s">
        <v>101</v>
      </c>
      <c r="F45" s="177" t="s">
        <v>237</v>
      </c>
      <c r="G45" s="178">
        <v>7850</v>
      </c>
      <c r="H45" s="386" t="s">
        <v>324</v>
      </c>
      <c r="I45" s="136" t="s">
        <v>101</v>
      </c>
      <c r="J45" s="137" t="s">
        <v>198</v>
      </c>
      <c r="K45" s="461">
        <v>39</v>
      </c>
      <c r="L45" s="94" t="s">
        <v>261</v>
      </c>
      <c r="M45" s="94" t="s">
        <v>262</v>
      </c>
      <c r="N45" s="94" t="s">
        <v>263</v>
      </c>
      <c r="O45" s="94" t="s">
        <v>279</v>
      </c>
      <c r="P45" s="94" t="s">
        <v>262</v>
      </c>
      <c r="Q45" s="94" t="s">
        <v>262</v>
      </c>
      <c r="R45" s="94" t="s">
        <v>262</v>
      </c>
      <c r="S45" s="94" t="s">
        <v>262</v>
      </c>
      <c r="T45" s="94" t="s">
        <v>262</v>
      </c>
      <c r="U45" s="141">
        <v>25</v>
      </c>
      <c r="V45" s="88"/>
      <c r="W45" s="88"/>
      <c r="X45" s="99"/>
    </row>
    <row r="46" spans="1:24" s="135" customFormat="1" ht="28.5">
      <c r="A46" s="181">
        <v>40</v>
      </c>
      <c r="B46" s="182" t="s">
        <v>200</v>
      </c>
      <c r="C46" s="177" t="s">
        <v>199</v>
      </c>
      <c r="D46" s="177" t="s">
        <v>100</v>
      </c>
      <c r="E46" s="177" t="s">
        <v>101</v>
      </c>
      <c r="F46" s="177" t="s">
        <v>237</v>
      </c>
      <c r="G46" s="178">
        <v>6148</v>
      </c>
      <c r="H46" s="386" t="s">
        <v>324</v>
      </c>
      <c r="I46" s="136" t="s">
        <v>101</v>
      </c>
      <c r="J46" s="137" t="s">
        <v>200</v>
      </c>
      <c r="K46" s="134">
        <v>40</v>
      </c>
      <c r="L46" s="94" t="s">
        <v>261</v>
      </c>
      <c r="M46" s="94" t="s">
        <v>262</v>
      </c>
      <c r="N46" s="94" t="s">
        <v>263</v>
      </c>
      <c r="O46" s="94" t="s">
        <v>279</v>
      </c>
      <c r="P46" s="94" t="s">
        <v>262</v>
      </c>
      <c r="Q46" s="94" t="s">
        <v>262</v>
      </c>
      <c r="R46" s="94" t="s">
        <v>262</v>
      </c>
      <c r="S46" s="94" t="s">
        <v>262</v>
      </c>
      <c r="T46" s="94" t="s">
        <v>262</v>
      </c>
      <c r="U46" s="141">
        <v>25</v>
      </c>
      <c r="V46" s="88"/>
      <c r="W46" s="88"/>
      <c r="X46" s="99"/>
    </row>
    <row r="47" spans="1:24" s="135" customFormat="1" ht="28.5">
      <c r="A47" s="181">
        <v>41</v>
      </c>
      <c r="B47" s="182" t="s">
        <v>201</v>
      </c>
      <c r="C47" s="177" t="s">
        <v>199</v>
      </c>
      <c r="D47" s="177" t="s">
        <v>100</v>
      </c>
      <c r="E47" s="177" t="s">
        <v>101</v>
      </c>
      <c r="F47" s="177" t="s">
        <v>238</v>
      </c>
      <c r="G47" s="178">
        <v>7999.92</v>
      </c>
      <c r="H47" s="386" t="s">
        <v>324</v>
      </c>
      <c r="I47" s="136" t="s">
        <v>101</v>
      </c>
      <c r="J47" s="137" t="s">
        <v>201</v>
      </c>
      <c r="K47" s="134">
        <v>41</v>
      </c>
      <c r="L47" s="94" t="s">
        <v>261</v>
      </c>
      <c r="M47" s="94" t="s">
        <v>262</v>
      </c>
      <c r="N47" s="94" t="s">
        <v>263</v>
      </c>
      <c r="O47" s="94" t="s">
        <v>279</v>
      </c>
      <c r="P47" s="94" t="s">
        <v>262</v>
      </c>
      <c r="Q47" s="94" t="s">
        <v>262</v>
      </c>
      <c r="R47" s="94" t="s">
        <v>262</v>
      </c>
      <c r="S47" s="94" t="s">
        <v>262</v>
      </c>
      <c r="T47" s="94" t="s">
        <v>262</v>
      </c>
      <c r="U47" s="141"/>
      <c r="V47" s="88"/>
      <c r="W47" s="88"/>
      <c r="X47" s="99"/>
    </row>
    <row r="48" spans="1:24" s="135" customFormat="1" ht="42.75">
      <c r="A48" s="181">
        <v>42</v>
      </c>
      <c r="B48" s="182" t="s">
        <v>202</v>
      </c>
      <c r="C48" s="177" t="s">
        <v>199</v>
      </c>
      <c r="D48" s="177" t="s">
        <v>100</v>
      </c>
      <c r="E48" s="177" t="s">
        <v>101</v>
      </c>
      <c r="F48" s="177" t="s">
        <v>238</v>
      </c>
      <c r="G48" s="178">
        <v>76738.29</v>
      </c>
      <c r="H48" s="386" t="s">
        <v>324</v>
      </c>
      <c r="I48" s="136" t="s">
        <v>101</v>
      </c>
      <c r="J48" s="137" t="s">
        <v>202</v>
      </c>
      <c r="K48" s="461">
        <v>42</v>
      </c>
      <c r="L48" s="94" t="s">
        <v>261</v>
      </c>
      <c r="M48" s="94" t="s">
        <v>262</v>
      </c>
      <c r="N48" s="94" t="s">
        <v>263</v>
      </c>
      <c r="O48" s="94" t="s">
        <v>279</v>
      </c>
      <c r="P48" s="94" t="s">
        <v>279</v>
      </c>
      <c r="Q48" s="94" t="s">
        <v>262</v>
      </c>
      <c r="R48" s="94" t="s">
        <v>279</v>
      </c>
      <c r="S48" s="94" t="s">
        <v>262</v>
      </c>
      <c r="T48" s="94" t="s">
        <v>282</v>
      </c>
      <c r="U48" s="141">
        <v>83.5</v>
      </c>
      <c r="V48" s="88"/>
      <c r="W48" s="88"/>
      <c r="X48" s="99"/>
    </row>
    <row r="49" spans="1:24" s="135" customFormat="1" ht="65.25" customHeight="1">
      <c r="A49" s="181">
        <v>43</v>
      </c>
      <c r="B49" s="182" t="s">
        <v>176</v>
      </c>
      <c r="C49" s="298" t="s">
        <v>648</v>
      </c>
      <c r="D49" s="298" t="s">
        <v>101</v>
      </c>
      <c r="E49" s="177" t="s">
        <v>100</v>
      </c>
      <c r="F49" s="177" t="s">
        <v>239</v>
      </c>
      <c r="G49" s="453">
        <v>158000</v>
      </c>
      <c r="H49" s="386" t="s">
        <v>378</v>
      </c>
      <c r="I49" s="136" t="s">
        <v>245</v>
      </c>
      <c r="J49" s="137" t="s">
        <v>176</v>
      </c>
      <c r="K49" s="134">
        <v>43</v>
      </c>
      <c r="L49" s="94" t="s">
        <v>107</v>
      </c>
      <c r="M49" s="94" t="s">
        <v>248</v>
      </c>
      <c r="N49" s="94" t="s">
        <v>264</v>
      </c>
      <c r="O49" s="94" t="s">
        <v>246</v>
      </c>
      <c r="P49" s="94" t="s">
        <v>246</v>
      </c>
      <c r="Q49" s="94" t="s">
        <v>246</v>
      </c>
      <c r="R49" s="94" t="s">
        <v>246</v>
      </c>
      <c r="S49" s="94" t="s">
        <v>270</v>
      </c>
      <c r="T49" s="94" t="s">
        <v>246</v>
      </c>
      <c r="U49" s="141">
        <v>260</v>
      </c>
      <c r="V49" s="88"/>
      <c r="W49" s="88"/>
      <c r="X49" s="99"/>
    </row>
    <row r="50" spans="1:24" s="135" customFormat="1" ht="65.25" customHeight="1">
      <c r="A50" s="181">
        <v>44</v>
      </c>
      <c r="B50" s="182" t="s">
        <v>203</v>
      </c>
      <c r="C50" s="177" t="s">
        <v>199</v>
      </c>
      <c r="D50" s="177" t="s">
        <v>100</v>
      </c>
      <c r="E50" s="177" t="s">
        <v>101</v>
      </c>
      <c r="F50" s="177" t="s">
        <v>240</v>
      </c>
      <c r="G50" s="186">
        <v>6586.6</v>
      </c>
      <c r="H50" s="386" t="s">
        <v>324</v>
      </c>
      <c r="I50" s="136" t="s">
        <v>101</v>
      </c>
      <c r="J50" s="137" t="s">
        <v>203</v>
      </c>
      <c r="K50" s="134">
        <v>44</v>
      </c>
      <c r="L50" s="94" t="s">
        <v>261</v>
      </c>
      <c r="M50" s="94" t="s">
        <v>262</v>
      </c>
      <c r="N50" s="94" t="s">
        <v>263</v>
      </c>
      <c r="O50" s="94" t="s">
        <v>279</v>
      </c>
      <c r="P50" s="94" t="s">
        <v>262</v>
      </c>
      <c r="Q50" s="94" t="s">
        <v>262</v>
      </c>
      <c r="R50" s="94" t="s">
        <v>262</v>
      </c>
      <c r="S50" s="94" t="s">
        <v>262</v>
      </c>
      <c r="T50" s="94" t="s">
        <v>262</v>
      </c>
      <c r="U50" s="141">
        <v>25</v>
      </c>
      <c r="V50" s="88"/>
      <c r="W50" s="88"/>
      <c r="X50" s="99"/>
    </row>
    <row r="51" spans="1:24" s="135" customFormat="1" ht="65.25" customHeight="1">
      <c r="A51" s="181">
        <v>45</v>
      </c>
      <c r="B51" s="182" t="s">
        <v>203</v>
      </c>
      <c r="C51" s="177" t="s">
        <v>204</v>
      </c>
      <c r="D51" s="177" t="s">
        <v>100</v>
      </c>
      <c r="E51" s="177" t="s">
        <v>101</v>
      </c>
      <c r="F51" s="177">
        <v>2014</v>
      </c>
      <c r="G51" s="186">
        <v>20507.95</v>
      </c>
      <c r="H51" s="386" t="s">
        <v>324</v>
      </c>
      <c r="I51" s="136"/>
      <c r="J51" s="137" t="s">
        <v>203</v>
      </c>
      <c r="K51" s="461">
        <v>45</v>
      </c>
      <c r="L51" s="94"/>
      <c r="M51" s="94"/>
      <c r="N51" s="94"/>
      <c r="O51" s="94"/>
      <c r="P51" s="94"/>
      <c r="Q51" s="94"/>
      <c r="R51" s="94"/>
      <c r="S51" s="94"/>
      <c r="T51" s="94"/>
      <c r="U51" s="141"/>
      <c r="V51" s="88"/>
      <c r="W51" s="88"/>
      <c r="X51" s="99"/>
    </row>
    <row r="52" spans="1:24" s="135" customFormat="1" ht="65.25" customHeight="1">
      <c r="A52" s="181">
        <v>46</v>
      </c>
      <c r="B52" s="182" t="s">
        <v>205</v>
      </c>
      <c r="C52" s="177" t="s">
        <v>204</v>
      </c>
      <c r="D52" s="177" t="s">
        <v>100</v>
      </c>
      <c r="E52" s="177" t="s">
        <v>101</v>
      </c>
      <c r="F52" s="177">
        <v>2014</v>
      </c>
      <c r="G52" s="186">
        <v>20507.95</v>
      </c>
      <c r="H52" s="386" t="s">
        <v>324</v>
      </c>
      <c r="I52" s="136"/>
      <c r="J52" s="137" t="s">
        <v>205</v>
      </c>
      <c r="K52" s="134">
        <v>46</v>
      </c>
      <c r="L52" s="94"/>
      <c r="M52" s="94"/>
      <c r="N52" s="94"/>
      <c r="O52" s="94"/>
      <c r="P52" s="94"/>
      <c r="Q52" s="94"/>
      <c r="R52" s="94"/>
      <c r="S52" s="94"/>
      <c r="T52" s="94"/>
      <c r="U52" s="141"/>
      <c r="V52" s="88"/>
      <c r="W52" s="88"/>
      <c r="X52" s="99"/>
    </row>
    <row r="53" spans="1:24" s="135" customFormat="1" ht="30">
      <c r="A53" s="181">
        <v>47</v>
      </c>
      <c r="B53" s="182" t="s">
        <v>202</v>
      </c>
      <c r="C53" s="177" t="s">
        <v>204</v>
      </c>
      <c r="D53" s="177" t="s">
        <v>100</v>
      </c>
      <c r="E53" s="177" t="s">
        <v>101</v>
      </c>
      <c r="F53" s="177">
        <v>2014</v>
      </c>
      <c r="G53" s="178">
        <v>9149</v>
      </c>
      <c r="H53" s="386" t="s">
        <v>324</v>
      </c>
      <c r="I53" s="136"/>
      <c r="J53" s="137" t="s">
        <v>202</v>
      </c>
      <c r="K53" s="134">
        <v>47</v>
      </c>
      <c r="L53" s="94"/>
      <c r="M53" s="94"/>
      <c r="N53" s="94"/>
      <c r="O53" s="94"/>
      <c r="P53" s="94"/>
      <c r="Q53" s="94"/>
      <c r="R53" s="94"/>
      <c r="S53" s="94"/>
      <c r="T53" s="94"/>
      <c r="U53" s="141"/>
      <c r="V53" s="88"/>
      <c r="W53" s="88"/>
      <c r="X53" s="99"/>
    </row>
    <row r="54" spans="1:24" s="135" customFormat="1" ht="30">
      <c r="A54" s="181">
        <v>48</v>
      </c>
      <c r="B54" s="182" t="s">
        <v>206</v>
      </c>
      <c r="C54" s="177" t="s">
        <v>207</v>
      </c>
      <c r="D54" s="177" t="s">
        <v>100</v>
      </c>
      <c r="E54" s="177" t="s">
        <v>101</v>
      </c>
      <c r="F54" s="177" t="s">
        <v>241</v>
      </c>
      <c r="G54" s="178">
        <v>100000</v>
      </c>
      <c r="H54" s="386" t="s">
        <v>324</v>
      </c>
      <c r="I54" s="136"/>
      <c r="J54" s="137" t="s">
        <v>206</v>
      </c>
      <c r="K54" s="461">
        <v>48</v>
      </c>
      <c r="L54" s="94" t="s">
        <v>247</v>
      </c>
      <c r="M54" s="94"/>
      <c r="N54" s="94" t="s">
        <v>252</v>
      </c>
      <c r="O54" s="94" t="s">
        <v>246</v>
      </c>
      <c r="P54" s="94" t="s">
        <v>246</v>
      </c>
      <c r="Q54" s="94" t="s">
        <v>283</v>
      </c>
      <c r="R54" s="94" t="s">
        <v>284</v>
      </c>
      <c r="S54" s="94" t="s">
        <v>262</v>
      </c>
      <c r="T54" s="94" t="s">
        <v>246</v>
      </c>
      <c r="U54" s="141">
        <v>70</v>
      </c>
      <c r="V54" s="88"/>
      <c r="W54" s="88"/>
      <c r="X54" s="99"/>
    </row>
    <row r="55" spans="1:24" s="144" customFormat="1" ht="52.5" customHeight="1">
      <c r="A55" s="183">
        <v>49</v>
      </c>
      <c r="B55" s="184" t="s">
        <v>208</v>
      </c>
      <c r="C55" s="187" t="s">
        <v>209</v>
      </c>
      <c r="D55" s="187" t="s">
        <v>100</v>
      </c>
      <c r="E55" s="187" t="s">
        <v>101</v>
      </c>
      <c r="F55" s="187" t="s">
        <v>242</v>
      </c>
      <c r="G55" s="188">
        <v>10000</v>
      </c>
      <c r="H55" s="386" t="s">
        <v>324</v>
      </c>
      <c r="I55" s="456"/>
      <c r="J55" s="137" t="s">
        <v>208</v>
      </c>
      <c r="K55" s="134">
        <v>49</v>
      </c>
      <c r="L55" s="140"/>
      <c r="M55" s="140"/>
      <c r="N55" s="140"/>
      <c r="O55" s="140"/>
      <c r="P55" s="140"/>
      <c r="Q55" s="140"/>
      <c r="R55" s="140"/>
      <c r="S55" s="140"/>
      <c r="T55" s="140"/>
      <c r="U55" s="141"/>
      <c r="V55" s="142"/>
      <c r="W55" s="142"/>
      <c r="X55" s="143"/>
    </row>
    <row r="56" spans="1:24" s="144" customFormat="1" ht="52.5" customHeight="1">
      <c r="A56" s="181">
        <v>50</v>
      </c>
      <c r="B56" s="302" t="s">
        <v>210</v>
      </c>
      <c r="C56" s="302" t="s">
        <v>211</v>
      </c>
      <c r="D56" s="302" t="s">
        <v>100</v>
      </c>
      <c r="E56" s="302" t="s">
        <v>101</v>
      </c>
      <c r="F56" s="302">
        <v>2016</v>
      </c>
      <c r="G56" s="188">
        <v>1400</v>
      </c>
      <c r="H56" s="386" t="s">
        <v>324</v>
      </c>
      <c r="I56" s="456" t="s">
        <v>101</v>
      </c>
      <c r="J56" s="139" t="s">
        <v>210</v>
      </c>
      <c r="K56" s="134">
        <v>50</v>
      </c>
      <c r="L56" s="298" t="s">
        <v>265</v>
      </c>
      <c r="M56" s="298" t="s">
        <v>262</v>
      </c>
      <c r="N56" s="298" t="s">
        <v>254</v>
      </c>
      <c r="O56" s="298" t="s">
        <v>285</v>
      </c>
      <c r="P56" s="298" t="s">
        <v>286</v>
      </c>
      <c r="Q56" s="298" t="s">
        <v>270</v>
      </c>
      <c r="R56" s="298" t="s">
        <v>270</v>
      </c>
      <c r="S56" s="298" t="s">
        <v>270</v>
      </c>
      <c r="T56" s="298" t="s">
        <v>270</v>
      </c>
      <c r="U56" s="448">
        <v>15</v>
      </c>
      <c r="V56" s="448"/>
      <c r="W56" s="448"/>
      <c r="X56" s="448"/>
    </row>
    <row r="57" spans="1:256" s="144" customFormat="1" ht="52.5" customHeight="1">
      <c r="A57" s="183">
        <v>51</v>
      </c>
      <c r="B57" s="94" t="s">
        <v>202</v>
      </c>
      <c r="C57" s="94" t="s">
        <v>212</v>
      </c>
      <c r="D57" s="94" t="s">
        <v>100</v>
      </c>
      <c r="E57" s="94" t="s">
        <v>101</v>
      </c>
      <c r="F57" s="94">
        <v>2001</v>
      </c>
      <c r="G57" s="188">
        <v>18000</v>
      </c>
      <c r="H57" s="386" t="s">
        <v>324</v>
      </c>
      <c r="I57" s="456" t="s">
        <v>101</v>
      </c>
      <c r="J57" s="307" t="s">
        <v>202</v>
      </c>
      <c r="K57" s="461">
        <v>51</v>
      </c>
      <c r="L57" s="298" t="s">
        <v>266</v>
      </c>
      <c r="M57" s="298" t="s">
        <v>262</v>
      </c>
      <c r="N57" s="298" t="s">
        <v>267</v>
      </c>
      <c r="O57" s="298" t="s">
        <v>246</v>
      </c>
      <c r="P57" s="298" t="s">
        <v>246</v>
      </c>
      <c r="Q57" s="298" t="s">
        <v>287</v>
      </c>
      <c r="R57" s="298" t="s">
        <v>246</v>
      </c>
      <c r="S57" s="298" t="s">
        <v>270</v>
      </c>
      <c r="T57" s="298" t="s">
        <v>270</v>
      </c>
      <c r="U57" s="448">
        <v>9</v>
      </c>
      <c r="V57" s="448"/>
      <c r="W57" s="448"/>
      <c r="X57" s="448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96"/>
      <c r="AU57" s="296"/>
      <c r="AV57" s="296"/>
      <c r="AW57" s="296"/>
      <c r="AX57" s="296"/>
      <c r="AY57" s="296"/>
      <c r="AZ57" s="296"/>
      <c r="BA57" s="296"/>
      <c r="BB57" s="296"/>
      <c r="BC57" s="296"/>
      <c r="BD57" s="296"/>
      <c r="BE57" s="296"/>
      <c r="BF57" s="296"/>
      <c r="BG57" s="296"/>
      <c r="BH57" s="296"/>
      <c r="BI57" s="296"/>
      <c r="BJ57" s="296"/>
      <c r="BK57" s="296"/>
      <c r="BL57" s="296"/>
      <c r="BM57" s="296"/>
      <c r="BN57" s="296"/>
      <c r="BO57" s="296"/>
      <c r="BP57" s="296"/>
      <c r="BQ57" s="296"/>
      <c r="BR57" s="296"/>
      <c r="BS57" s="296"/>
      <c r="BT57" s="296"/>
      <c r="BU57" s="296"/>
      <c r="BV57" s="296"/>
      <c r="BW57" s="296"/>
      <c r="BX57" s="296"/>
      <c r="BY57" s="296"/>
      <c r="BZ57" s="296"/>
      <c r="CA57" s="296"/>
      <c r="CB57" s="296"/>
      <c r="CC57" s="296"/>
      <c r="CD57" s="296"/>
      <c r="CE57" s="296"/>
      <c r="CF57" s="296"/>
      <c r="CG57" s="296"/>
      <c r="CH57" s="296"/>
      <c r="CI57" s="296"/>
      <c r="CJ57" s="296"/>
      <c r="CK57" s="296"/>
      <c r="CL57" s="296"/>
      <c r="CM57" s="296"/>
      <c r="CN57" s="296"/>
      <c r="CO57" s="296"/>
      <c r="CP57" s="296"/>
      <c r="CQ57" s="296"/>
      <c r="CR57" s="296"/>
      <c r="CS57" s="296"/>
      <c r="CT57" s="296"/>
      <c r="CU57" s="296"/>
      <c r="CV57" s="296"/>
      <c r="CW57" s="296"/>
      <c r="CX57" s="296"/>
      <c r="CY57" s="296"/>
      <c r="CZ57" s="296"/>
      <c r="DA57" s="296"/>
      <c r="DB57" s="296"/>
      <c r="DC57" s="296"/>
      <c r="DD57" s="296"/>
      <c r="DE57" s="296"/>
      <c r="DF57" s="296"/>
      <c r="DG57" s="296"/>
      <c r="DH57" s="296"/>
      <c r="DI57" s="296"/>
      <c r="DJ57" s="296"/>
      <c r="DK57" s="296"/>
      <c r="DL57" s="296"/>
      <c r="DM57" s="296"/>
      <c r="DN57" s="296"/>
      <c r="DO57" s="296"/>
      <c r="DP57" s="296"/>
      <c r="DQ57" s="296"/>
      <c r="DR57" s="296"/>
      <c r="DS57" s="296"/>
      <c r="DT57" s="296"/>
      <c r="DU57" s="296"/>
      <c r="DV57" s="296"/>
      <c r="DW57" s="296"/>
      <c r="DX57" s="296"/>
      <c r="DY57" s="296"/>
      <c r="DZ57" s="296"/>
      <c r="EA57" s="296"/>
      <c r="EB57" s="296"/>
      <c r="EC57" s="296"/>
      <c r="ED57" s="296"/>
      <c r="EE57" s="296"/>
      <c r="EF57" s="296"/>
      <c r="EG57" s="296"/>
      <c r="EH57" s="296"/>
      <c r="EI57" s="296"/>
      <c r="EJ57" s="296"/>
      <c r="EK57" s="296"/>
      <c r="EL57" s="296"/>
      <c r="EM57" s="296"/>
      <c r="EN57" s="296"/>
      <c r="EO57" s="296"/>
      <c r="EP57" s="296"/>
      <c r="EQ57" s="296"/>
      <c r="ER57" s="296"/>
      <c r="ES57" s="296"/>
      <c r="ET57" s="296"/>
      <c r="EU57" s="296"/>
      <c r="EV57" s="296"/>
      <c r="EW57" s="296"/>
      <c r="EX57" s="296"/>
      <c r="EY57" s="296"/>
      <c r="EZ57" s="296"/>
      <c r="FA57" s="296"/>
      <c r="FB57" s="296"/>
      <c r="FC57" s="296"/>
      <c r="FD57" s="296"/>
      <c r="FE57" s="296"/>
      <c r="FF57" s="296"/>
      <c r="FG57" s="296"/>
      <c r="FH57" s="296"/>
      <c r="FI57" s="296"/>
      <c r="FJ57" s="296"/>
      <c r="FK57" s="296"/>
      <c r="FL57" s="296"/>
      <c r="FM57" s="296"/>
      <c r="FN57" s="296"/>
      <c r="FO57" s="296"/>
      <c r="FP57" s="296"/>
      <c r="FQ57" s="296"/>
      <c r="FR57" s="296"/>
      <c r="FS57" s="296"/>
      <c r="FT57" s="296"/>
      <c r="FU57" s="296"/>
      <c r="FV57" s="296"/>
      <c r="FW57" s="296"/>
      <c r="FX57" s="296"/>
      <c r="FY57" s="296"/>
      <c r="FZ57" s="296"/>
      <c r="GA57" s="296"/>
      <c r="GB57" s="296"/>
      <c r="GC57" s="296"/>
      <c r="GD57" s="296"/>
      <c r="GE57" s="296"/>
      <c r="GF57" s="296"/>
      <c r="GG57" s="296"/>
      <c r="GH57" s="296"/>
      <c r="GI57" s="296"/>
      <c r="GJ57" s="296"/>
      <c r="GK57" s="296"/>
      <c r="GL57" s="296"/>
      <c r="GM57" s="296"/>
      <c r="GN57" s="296"/>
      <c r="GO57" s="296"/>
      <c r="GP57" s="296"/>
      <c r="GQ57" s="296"/>
      <c r="GR57" s="296"/>
      <c r="GS57" s="296"/>
      <c r="GT57" s="296"/>
      <c r="GU57" s="296"/>
      <c r="GV57" s="296"/>
      <c r="GW57" s="296"/>
      <c r="GX57" s="296"/>
      <c r="GY57" s="296"/>
      <c r="GZ57" s="296"/>
      <c r="HA57" s="296"/>
      <c r="HB57" s="296"/>
      <c r="HC57" s="296"/>
      <c r="HD57" s="296"/>
      <c r="HE57" s="296"/>
      <c r="HF57" s="296"/>
      <c r="HG57" s="296"/>
      <c r="HH57" s="296"/>
      <c r="HI57" s="296"/>
      <c r="HJ57" s="296"/>
      <c r="HK57" s="296"/>
      <c r="HL57" s="296"/>
      <c r="HM57" s="296"/>
      <c r="HN57" s="296"/>
      <c r="HO57" s="296"/>
      <c r="HP57" s="296"/>
      <c r="HQ57" s="296"/>
      <c r="HR57" s="296"/>
      <c r="HS57" s="296"/>
      <c r="HT57" s="296"/>
      <c r="HU57" s="296"/>
      <c r="HV57" s="296"/>
      <c r="HW57" s="296"/>
      <c r="HX57" s="296"/>
      <c r="HY57" s="296"/>
      <c r="HZ57" s="296"/>
      <c r="IA57" s="296"/>
      <c r="IB57" s="296"/>
      <c r="IC57" s="296"/>
      <c r="ID57" s="296"/>
      <c r="IE57" s="296"/>
      <c r="IF57" s="296"/>
      <c r="IG57" s="296"/>
      <c r="IH57" s="296"/>
      <c r="II57" s="296"/>
      <c r="IJ57" s="296"/>
      <c r="IK57" s="296"/>
      <c r="IL57" s="296"/>
      <c r="IM57" s="296"/>
      <c r="IN57" s="296"/>
      <c r="IO57" s="296"/>
      <c r="IP57" s="296"/>
      <c r="IQ57" s="296"/>
      <c r="IR57" s="296"/>
      <c r="IS57" s="296"/>
      <c r="IT57" s="296"/>
      <c r="IU57" s="296"/>
      <c r="IV57" s="296"/>
    </row>
    <row r="58" spans="1:256" s="144" customFormat="1" ht="52.5" customHeight="1">
      <c r="A58" s="181">
        <v>52</v>
      </c>
      <c r="B58" s="296" t="s">
        <v>210</v>
      </c>
      <c r="C58" s="296" t="s">
        <v>404</v>
      </c>
      <c r="D58" s="369" t="s">
        <v>100</v>
      </c>
      <c r="E58" s="369" t="s">
        <v>101</v>
      </c>
      <c r="F58" s="94">
        <v>2017</v>
      </c>
      <c r="G58" s="188">
        <v>25338</v>
      </c>
      <c r="H58" s="386" t="s">
        <v>324</v>
      </c>
      <c r="I58" s="456" t="s">
        <v>101</v>
      </c>
      <c r="J58" s="298"/>
      <c r="K58" s="134">
        <v>52</v>
      </c>
      <c r="L58" s="298" t="s">
        <v>261</v>
      </c>
      <c r="M58" s="298" t="s">
        <v>262</v>
      </c>
      <c r="N58" s="298" t="s">
        <v>405</v>
      </c>
      <c r="O58" s="298" t="s">
        <v>285</v>
      </c>
      <c r="P58" s="298" t="s">
        <v>285</v>
      </c>
      <c r="Q58" s="298" t="s">
        <v>262</v>
      </c>
      <c r="R58" s="298" t="s">
        <v>285</v>
      </c>
      <c r="S58" s="298" t="s">
        <v>270</v>
      </c>
      <c r="T58" s="298" t="s">
        <v>270</v>
      </c>
      <c r="U58" s="448">
        <v>25</v>
      </c>
      <c r="V58" s="448"/>
      <c r="W58" s="448"/>
      <c r="X58" s="44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8"/>
      <c r="BD58" s="298"/>
      <c r="BE58" s="298"/>
      <c r="BF58" s="298"/>
      <c r="BG58" s="298"/>
      <c r="BH58" s="298"/>
      <c r="BI58" s="298"/>
      <c r="BJ58" s="298"/>
      <c r="BK58" s="298"/>
      <c r="BL58" s="298"/>
      <c r="BM58" s="298"/>
      <c r="BN58" s="298"/>
      <c r="BO58" s="298"/>
      <c r="BP58" s="298"/>
      <c r="BQ58" s="298"/>
      <c r="BR58" s="298"/>
      <c r="BS58" s="298"/>
      <c r="BT58" s="298"/>
      <c r="BU58" s="298"/>
      <c r="BV58" s="298"/>
      <c r="BW58" s="298"/>
      <c r="BX58" s="298"/>
      <c r="BY58" s="298"/>
      <c r="BZ58" s="298"/>
      <c r="CA58" s="298"/>
      <c r="CB58" s="298"/>
      <c r="CC58" s="298"/>
      <c r="CD58" s="298"/>
      <c r="CE58" s="298"/>
      <c r="CF58" s="298"/>
      <c r="CG58" s="298"/>
      <c r="CH58" s="298"/>
      <c r="CI58" s="298"/>
      <c r="CJ58" s="298"/>
      <c r="CK58" s="298"/>
      <c r="CL58" s="298"/>
      <c r="CM58" s="298"/>
      <c r="CN58" s="298"/>
      <c r="CO58" s="298"/>
      <c r="CP58" s="298"/>
      <c r="CQ58" s="298"/>
      <c r="CR58" s="298"/>
      <c r="CS58" s="298"/>
      <c r="CT58" s="298"/>
      <c r="CU58" s="298"/>
      <c r="CV58" s="298"/>
      <c r="CW58" s="298"/>
      <c r="CX58" s="298"/>
      <c r="CY58" s="298"/>
      <c r="CZ58" s="298"/>
      <c r="DA58" s="298"/>
      <c r="DB58" s="298"/>
      <c r="DC58" s="298"/>
      <c r="DD58" s="298"/>
      <c r="DE58" s="298"/>
      <c r="DF58" s="298"/>
      <c r="DG58" s="298"/>
      <c r="DH58" s="298"/>
      <c r="DI58" s="298"/>
      <c r="DJ58" s="298"/>
      <c r="DK58" s="298"/>
      <c r="DL58" s="298"/>
      <c r="DM58" s="298"/>
      <c r="DN58" s="298"/>
      <c r="DO58" s="298"/>
      <c r="DP58" s="298"/>
      <c r="DQ58" s="298"/>
      <c r="DR58" s="298"/>
      <c r="DS58" s="298"/>
      <c r="DT58" s="298"/>
      <c r="DU58" s="298"/>
      <c r="DV58" s="298"/>
      <c r="DW58" s="298"/>
      <c r="DX58" s="298"/>
      <c r="DY58" s="298"/>
      <c r="DZ58" s="298"/>
      <c r="EA58" s="298"/>
      <c r="EB58" s="298"/>
      <c r="EC58" s="298"/>
      <c r="ED58" s="298"/>
      <c r="EE58" s="298"/>
      <c r="EF58" s="298"/>
      <c r="EG58" s="298"/>
      <c r="EH58" s="298"/>
      <c r="EI58" s="298"/>
      <c r="EJ58" s="298"/>
      <c r="EK58" s="298"/>
      <c r="EL58" s="298"/>
      <c r="EM58" s="298"/>
      <c r="EN58" s="298"/>
      <c r="EO58" s="298"/>
      <c r="EP58" s="298"/>
      <c r="EQ58" s="298"/>
      <c r="ER58" s="298"/>
      <c r="ES58" s="298"/>
      <c r="ET58" s="298"/>
      <c r="EU58" s="298"/>
      <c r="EV58" s="298"/>
      <c r="EW58" s="298"/>
      <c r="EX58" s="298"/>
      <c r="EY58" s="298"/>
      <c r="EZ58" s="298"/>
      <c r="FA58" s="298"/>
      <c r="FB58" s="298"/>
      <c r="FC58" s="298"/>
      <c r="FD58" s="298"/>
      <c r="FE58" s="298"/>
      <c r="FF58" s="298"/>
      <c r="FG58" s="298"/>
      <c r="FH58" s="298"/>
      <c r="FI58" s="298"/>
      <c r="FJ58" s="298"/>
      <c r="FK58" s="298"/>
      <c r="FL58" s="298"/>
      <c r="FM58" s="298"/>
      <c r="FN58" s="298"/>
      <c r="FO58" s="298"/>
      <c r="FP58" s="298"/>
      <c r="FQ58" s="298"/>
      <c r="FR58" s="298"/>
      <c r="FS58" s="298"/>
      <c r="FT58" s="298"/>
      <c r="FU58" s="298"/>
      <c r="FV58" s="298"/>
      <c r="FW58" s="298"/>
      <c r="FX58" s="298"/>
      <c r="FY58" s="298"/>
      <c r="FZ58" s="298"/>
      <c r="GA58" s="298"/>
      <c r="GB58" s="298"/>
      <c r="GC58" s="298"/>
      <c r="GD58" s="298"/>
      <c r="GE58" s="298"/>
      <c r="GF58" s="298"/>
      <c r="GG58" s="298"/>
      <c r="GH58" s="298"/>
      <c r="GI58" s="298"/>
      <c r="GJ58" s="298"/>
      <c r="GK58" s="298"/>
      <c r="GL58" s="298"/>
      <c r="GM58" s="298"/>
      <c r="GN58" s="298"/>
      <c r="GO58" s="298"/>
      <c r="GP58" s="298"/>
      <c r="GQ58" s="298"/>
      <c r="GR58" s="298"/>
      <c r="GS58" s="298"/>
      <c r="GT58" s="298"/>
      <c r="GU58" s="298"/>
      <c r="GV58" s="298"/>
      <c r="GW58" s="298"/>
      <c r="GX58" s="298"/>
      <c r="GY58" s="298"/>
      <c r="GZ58" s="298"/>
      <c r="HA58" s="298"/>
      <c r="HB58" s="298"/>
      <c r="HC58" s="298"/>
      <c r="HD58" s="298"/>
      <c r="HE58" s="298"/>
      <c r="HF58" s="298"/>
      <c r="HG58" s="298"/>
      <c r="HH58" s="298"/>
      <c r="HI58" s="298"/>
      <c r="HJ58" s="298"/>
      <c r="HK58" s="298"/>
      <c r="HL58" s="298"/>
      <c r="HM58" s="298"/>
      <c r="HN58" s="298"/>
      <c r="HO58" s="298"/>
      <c r="HP58" s="298"/>
      <c r="HQ58" s="298"/>
      <c r="HR58" s="298"/>
      <c r="HS58" s="298"/>
      <c r="HT58" s="298"/>
      <c r="HU58" s="298"/>
      <c r="HV58" s="298"/>
      <c r="HW58" s="298"/>
      <c r="HX58" s="298"/>
      <c r="HY58" s="298"/>
      <c r="HZ58" s="298"/>
      <c r="IA58" s="298"/>
      <c r="IB58" s="298"/>
      <c r="IC58" s="298"/>
      <c r="ID58" s="298"/>
      <c r="IE58" s="298"/>
      <c r="IF58" s="298"/>
      <c r="IG58" s="298"/>
      <c r="IH58" s="298"/>
      <c r="II58" s="298"/>
      <c r="IJ58" s="298"/>
      <c r="IK58" s="298"/>
      <c r="IL58" s="298"/>
      <c r="IM58" s="298"/>
      <c r="IN58" s="298"/>
      <c r="IO58" s="298"/>
      <c r="IP58" s="298"/>
      <c r="IQ58" s="298"/>
      <c r="IR58" s="298"/>
      <c r="IS58" s="298"/>
      <c r="IT58" s="298"/>
      <c r="IU58" s="298"/>
      <c r="IV58" s="298"/>
    </row>
    <row r="59" spans="1:256" s="144" customFormat="1" ht="52.5" customHeight="1">
      <c r="A59" s="183">
        <v>53</v>
      </c>
      <c r="B59" s="454" t="s">
        <v>649</v>
      </c>
      <c r="C59" s="370" t="s">
        <v>650</v>
      </c>
      <c r="D59" s="370" t="s">
        <v>100</v>
      </c>
      <c r="E59" s="177" t="s">
        <v>101</v>
      </c>
      <c r="F59" s="177">
        <v>2019</v>
      </c>
      <c r="G59" s="455">
        <v>10499.28</v>
      </c>
      <c r="H59" s="386" t="s">
        <v>324</v>
      </c>
      <c r="I59" s="456" t="s">
        <v>101</v>
      </c>
      <c r="J59" s="298"/>
      <c r="K59" s="134">
        <v>53</v>
      </c>
      <c r="L59" s="298" t="s">
        <v>261</v>
      </c>
      <c r="M59" s="298" t="s">
        <v>262</v>
      </c>
      <c r="N59" s="298" t="s">
        <v>405</v>
      </c>
      <c r="O59" s="298" t="s">
        <v>285</v>
      </c>
      <c r="P59" s="298" t="s">
        <v>285</v>
      </c>
      <c r="Q59" s="298" t="s">
        <v>262</v>
      </c>
      <c r="R59" s="298" t="s">
        <v>285</v>
      </c>
      <c r="S59" s="298" t="s">
        <v>270</v>
      </c>
      <c r="T59" s="298" t="s">
        <v>270</v>
      </c>
      <c r="U59" s="448">
        <v>24</v>
      </c>
      <c r="V59" s="448"/>
      <c r="W59" s="448"/>
      <c r="X59" s="44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98"/>
      <c r="AV59" s="298"/>
      <c r="AW59" s="298"/>
      <c r="AX59" s="298"/>
      <c r="AY59" s="298"/>
      <c r="AZ59" s="298"/>
      <c r="BA59" s="298"/>
      <c r="BB59" s="298"/>
      <c r="BC59" s="298"/>
      <c r="BD59" s="298"/>
      <c r="BE59" s="298"/>
      <c r="BF59" s="298"/>
      <c r="BG59" s="298"/>
      <c r="BH59" s="298"/>
      <c r="BI59" s="298"/>
      <c r="BJ59" s="298"/>
      <c r="BK59" s="298"/>
      <c r="BL59" s="298"/>
      <c r="BM59" s="298"/>
      <c r="BN59" s="298"/>
      <c r="BO59" s="298"/>
      <c r="BP59" s="298"/>
      <c r="BQ59" s="298"/>
      <c r="BR59" s="298"/>
      <c r="BS59" s="298"/>
      <c r="BT59" s="298"/>
      <c r="BU59" s="298"/>
      <c r="BV59" s="298"/>
      <c r="BW59" s="298"/>
      <c r="BX59" s="298"/>
      <c r="BY59" s="298"/>
      <c r="BZ59" s="298"/>
      <c r="CA59" s="298"/>
      <c r="CB59" s="298"/>
      <c r="CC59" s="298"/>
      <c r="CD59" s="298"/>
      <c r="CE59" s="298"/>
      <c r="CF59" s="298"/>
      <c r="CG59" s="298"/>
      <c r="CH59" s="298"/>
      <c r="CI59" s="298"/>
      <c r="CJ59" s="298"/>
      <c r="CK59" s="298"/>
      <c r="CL59" s="298"/>
      <c r="CM59" s="298"/>
      <c r="CN59" s="298"/>
      <c r="CO59" s="298"/>
      <c r="CP59" s="298"/>
      <c r="CQ59" s="298"/>
      <c r="CR59" s="298"/>
      <c r="CS59" s="298"/>
      <c r="CT59" s="298"/>
      <c r="CU59" s="298"/>
      <c r="CV59" s="298"/>
      <c r="CW59" s="298"/>
      <c r="CX59" s="298"/>
      <c r="CY59" s="298"/>
      <c r="CZ59" s="298"/>
      <c r="DA59" s="298"/>
      <c r="DB59" s="298"/>
      <c r="DC59" s="298"/>
      <c r="DD59" s="298"/>
      <c r="DE59" s="298"/>
      <c r="DF59" s="298"/>
      <c r="DG59" s="298"/>
      <c r="DH59" s="298"/>
      <c r="DI59" s="298"/>
      <c r="DJ59" s="298"/>
      <c r="DK59" s="298"/>
      <c r="DL59" s="298"/>
      <c r="DM59" s="298"/>
      <c r="DN59" s="298"/>
      <c r="DO59" s="298"/>
      <c r="DP59" s="298"/>
      <c r="DQ59" s="298"/>
      <c r="DR59" s="298"/>
      <c r="DS59" s="298"/>
      <c r="DT59" s="298"/>
      <c r="DU59" s="298"/>
      <c r="DV59" s="298"/>
      <c r="DW59" s="298"/>
      <c r="DX59" s="298"/>
      <c r="DY59" s="298"/>
      <c r="DZ59" s="298"/>
      <c r="EA59" s="298"/>
      <c r="EB59" s="298"/>
      <c r="EC59" s="298"/>
      <c r="ED59" s="298"/>
      <c r="EE59" s="298"/>
      <c r="EF59" s="298"/>
      <c r="EG59" s="298"/>
      <c r="EH59" s="298"/>
      <c r="EI59" s="298"/>
      <c r="EJ59" s="298"/>
      <c r="EK59" s="298"/>
      <c r="EL59" s="298"/>
      <c r="EM59" s="298"/>
      <c r="EN59" s="298"/>
      <c r="EO59" s="298"/>
      <c r="EP59" s="298"/>
      <c r="EQ59" s="298"/>
      <c r="ER59" s="298"/>
      <c r="ES59" s="298"/>
      <c r="ET59" s="298"/>
      <c r="EU59" s="298"/>
      <c r="EV59" s="298"/>
      <c r="EW59" s="298"/>
      <c r="EX59" s="298"/>
      <c r="EY59" s="298"/>
      <c r="EZ59" s="298"/>
      <c r="FA59" s="298"/>
      <c r="FB59" s="298"/>
      <c r="FC59" s="298"/>
      <c r="FD59" s="298"/>
      <c r="FE59" s="298"/>
      <c r="FF59" s="298"/>
      <c r="FG59" s="298"/>
      <c r="FH59" s="298"/>
      <c r="FI59" s="298"/>
      <c r="FJ59" s="298"/>
      <c r="FK59" s="298"/>
      <c r="FL59" s="298"/>
      <c r="FM59" s="298"/>
      <c r="FN59" s="298"/>
      <c r="FO59" s="298"/>
      <c r="FP59" s="298"/>
      <c r="FQ59" s="298"/>
      <c r="FR59" s="298"/>
      <c r="FS59" s="298"/>
      <c r="FT59" s="298"/>
      <c r="FU59" s="298"/>
      <c r="FV59" s="298"/>
      <c r="FW59" s="298"/>
      <c r="FX59" s="298"/>
      <c r="FY59" s="298"/>
      <c r="FZ59" s="298"/>
      <c r="GA59" s="298"/>
      <c r="GB59" s="298"/>
      <c r="GC59" s="298"/>
      <c r="GD59" s="298"/>
      <c r="GE59" s="298"/>
      <c r="GF59" s="298"/>
      <c r="GG59" s="298"/>
      <c r="GH59" s="298"/>
      <c r="GI59" s="298"/>
      <c r="GJ59" s="298"/>
      <c r="GK59" s="298"/>
      <c r="GL59" s="298"/>
      <c r="GM59" s="298"/>
      <c r="GN59" s="298"/>
      <c r="GO59" s="298"/>
      <c r="GP59" s="298"/>
      <c r="GQ59" s="298"/>
      <c r="GR59" s="298"/>
      <c r="GS59" s="298"/>
      <c r="GT59" s="298"/>
      <c r="GU59" s="298"/>
      <c r="GV59" s="298"/>
      <c r="GW59" s="298"/>
      <c r="GX59" s="298"/>
      <c r="GY59" s="298"/>
      <c r="GZ59" s="298"/>
      <c r="HA59" s="298"/>
      <c r="HB59" s="298"/>
      <c r="HC59" s="298"/>
      <c r="HD59" s="298"/>
      <c r="HE59" s="298"/>
      <c r="HF59" s="298"/>
      <c r="HG59" s="298"/>
      <c r="HH59" s="298"/>
      <c r="HI59" s="298"/>
      <c r="HJ59" s="298"/>
      <c r="HK59" s="298"/>
      <c r="HL59" s="298"/>
      <c r="HM59" s="298"/>
      <c r="HN59" s="298"/>
      <c r="HO59" s="298"/>
      <c r="HP59" s="298"/>
      <c r="HQ59" s="298"/>
      <c r="HR59" s="298"/>
      <c r="HS59" s="298"/>
      <c r="HT59" s="298"/>
      <c r="HU59" s="298"/>
      <c r="HV59" s="298"/>
      <c r="HW59" s="298"/>
      <c r="HX59" s="298"/>
      <c r="HY59" s="298"/>
      <c r="HZ59" s="298"/>
      <c r="IA59" s="298"/>
      <c r="IB59" s="298"/>
      <c r="IC59" s="298"/>
      <c r="ID59" s="298"/>
      <c r="IE59" s="298"/>
      <c r="IF59" s="298"/>
      <c r="IG59" s="298"/>
      <c r="IH59" s="298"/>
      <c r="II59" s="298"/>
      <c r="IJ59" s="298"/>
      <c r="IK59" s="298"/>
      <c r="IL59" s="298"/>
      <c r="IM59" s="298"/>
      <c r="IN59" s="298"/>
      <c r="IO59" s="298"/>
      <c r="IP59" s="298"/>
      <c r="IQ59" s="298"/>
      <c r="IR59" s="298"/>
      <c r="IS59" s="298"/>
      <c r="IT59" s="298"/>
      <c r="IU59" s="298"/>
      <c r="IV59" s="298"/>
    </row>
    <row r="60" spans="1:256" s="144" customFormat="1" ht="52.5" customHeight="1">
      <c r="A60" s="181">
        <v>54</v>
      </c>
      <c r="B60" s="454" t="s">
        <v>175</v>
      </c>
      <c r="C60" s="370" t="s">
        <v>651</v>
      </c>
      <c r="D60" s="370" t="s">
        <v>100</v>
      </c>
      <c r="E60" s="177" t="s">
        <v>101</v>
      </c>
      <c r="F60" s="177">
        <v>1905</v>
      </c>
      <c r="G60" s="455">
        <v>300000</v>
      </c>
      <c r="H60" s="386" t="s">
        <v>324</v>
      </c>
      <c r="I60" s="456" t="s">
        <v>245</v>
      </c>
      <c r="J60" s="298"/>
      <c r="K60" s="461">
        <v>54</v>
      </c>
      <c r="L60" s="298" t="s">
        <v>247</v>
      </c>
      <c r="M60" s="298" t="s">
        <v>248</v>
      </c>
      <c r="N60" s="298" t="s">
        <v>659</v>
      </c>
      <c r="O60" s="298" t="s">
        <v>272</v>
      </c>
      <c r="P60" s="298" t="s">
        <v>246</v>
      </c>
      <c r="Q60" s="298" t="s">
        <v>662</v>
      </c>
      <c r="R60" s="298" t="s">
        <v>117</v>
      </c>
      <c r="S60" s="298" t="s">
        <v>270</v>
      </c>
      <c r="T60" s="298" t="s">
        <v>117</v>
      </c>
      <c r="U60" s="448">
        <v>330</v>
      </c>
      <c r="V60" s="448">
        <v>2</v>
      </c>
      <c r="W60" s="448" t="s">
        <v>101</v>
      </c>
      <c r="X60" s="448" t="s">
        <v>101</v>
      </c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8"/>
      <c r="BD60" s="298"/>
      <c r="BE60" s="298"/>
      <c r="BF60" s="298"/>
      <c r="BG60" s="298"/>
      <c r="BH60" s="298"/>
      <c r="BI60" s="298"/>
      <c r="BJ60" s="298"/>
      <c r="BK60" s="298"/>
      <c r="BL60" s="298"/>
      <c r="BM60" s="298"/>
      <c r="BN60" s="298"/>
      <c r="BO60" s="298"/>
      <c r="BP60" s="298"/>
      <c r="BQ60" s="298"/>
      <c r="BR60" s="298"/>
      <c r="BS60" s="298"/>
      <c r="BT60" s="298"/>
      <c r="BU60" s="298"/>
      <c r="BV60" s="298"/>
      <c r="BW60" s="298"/>
      <c r="BX60" s="298"/>
      <c r="BY60" s="298"/>
      <c r="BZ60" s="298"/>
      <c r="CA60" s="298"/>
      <c r="CB60" s="298"/>
      <c r="CC60" s="298"/>
      <c r="CD60" s="298"/>
      <c r="CE60" s="298"/>
      <c r="CF60" s="298"/>
      <c r="CG60" s="298"/>
      <c r="CH60" s="298"/>
      <c r="CI60" s="298"/>
      <c r="CJ60" s="298"/>
      <c r="CK60" s="298"/>
      <c r="CL60" s="298"/>
      <c r="CM60" s="298"/>
      <c r="CN60" s="298"/>
      <c r="CO60" s="298"/>
      <c r="CP60" s="298"/>
      <c r="CQ60" s="298"/>
      <c r="CR60" s="298"/>
      <c r="CS60" s="298"/>
      <c r="CT60" s="298"/>
      <c r="CU60" s="298"/>
      <c r="CV60" s="298"/>
      <c r="CW60" s="298"/>
      <c r="CX60" s="298"/>
      <c r="CY60" s="298"/>
      <c r="CZ60" s="298"/>
      <c r="DA60" s="298"/>
      <c r="DB60" s="298"/>
      <c r="DC60" s="298"/>
      <c r="DD60" s="298"/>
      <c r="DE60" s="298"/>
      <c r="DF60" s="298"/>
      <c r="DG60" s="298"/>
      <c r="DH60" s="298"/>
      <c r="DI60" s="298"/>
      <c r="DJ60" s="298"/>
      <c r="DK60" s="298"/>
      <c r="DL60" s="298"/>
      <c r="DM60" s="298"/>
      <c r="DN60" s="298"/>
      <c r="DO60" s="298"/>
      <c r="DP60" s="298"/>
      <c r="DQ60" s="298"/>
      <c r="DR60" s="298"/>
      <c r="DS60" s="298"/>
      <c r="DT60" s="298"/>
      <c r="DU60" s="298"/>
      <c r="DV60" s="298"/>
      <c r="DW60" s="298"/>
      <c r="DX60" s="298"/>
      <c r="DY60" s="298"/>
      <c r="DZ60" s="298"/>
      <c r="EA60" s="298"/>
      <c r="EB60" s="298"/>
      <c r="EC60" s="298"/>
      <c r="ED60" s="298"/>
      <c r="EE60" s="298"/>
      <c r="EF60" s="298"/>
      <c r="EG60" s="298"/>
      <c r="EH60" s="298"/>
      <c r="EI60" s="298"/>
      <c r="EJ60" s="298"/>
      <c r="EK60" s="298"/>
      <c r="EL60" s="298"/>
      <c r="EM60" s="298"/>
      <c r="EN60" s="298"/>
      <c r="EO60" s="298"/>
      <c r="EP60" s="298"/>
      <c r="EQ60" s="298"/>
      <c r="ER60" s="298"/>
      <c r="ES60" s="298"/>
      <c r="ET60" s="298"/>
      <c r="EU60" s="298"/>
      <c r="EV60" s="298"/>
      <c r="EW60" s="298"/>
      <c r="EX60" s="298"/>
      <c r="EY60" s="298"/>
      <c r="EZ60" s="298"/>
      <c r="FA60" s="298"/>
      <c r="FB60" s="298"/>
      <c r="FC60" s="298"/>
      <c r="FD60" s="298"/>
      <c r="FE60" s="298"/>
      <c r="FF60" s="298"/>
      <c r="FG60" s="298"/>
      <c r="FH60" s="298"/>
      <c r="FI60" s="298"/>
      <c r="FJ60" s="298"/>
      <c r="FK60" s="298"/>
      <c r="FL60" s="298"/>
      <c r="FM60" s="298"/>
      <c r="FN60" s="298"/>
      <c r="FO60" s="298"/>
      <c r="FP60" s="298"/>
      <c r="FQ60" s="298"/>
      <c r="FR60" s="298"/>
      <c r="FS60" s="298"/>
      <c r="FT60" s="298"/>
      <c r="FU60" s="298"/>
      <c r="FV60" s="298"/>
      <c r="FW60" s="298"/>
      <c r="FX60" s="298"/>
      <c r="FY60" s="298"/>
      <c r="FZ60" s="298"/>
      <c r="GA60" s="298"/>
      <c r="GB60" s="298"/>
      <c r="GC60" s="298"/>
      <c r="GD60" s="298"/>
      <c r="GE60" s="298"/>
      <c r="GF60" s="298"/>
      <c r="GG60" s="298"/>
      <c r="GH60" s="298"/>
      <c r="GI60" s="298"/>
      <c r="GJ60" s="298"/>
      <c r="GK60" s="298"/>
      <c r="GL60" s="298"/>
      <c r="GM60" s="298"/>
      <c r="GN60" s="298"/>
      <c r="GO60" s="298"/>
      <c r="GP60" s="298"/>
      <c r="GQ60" s="298"/>
      <c r="GR60" s="298"/>
      <c r="GS60" s="298"/>
      <c r="GT60" s="298"/>
      <c r="GU60" s="298"/>
      <c r="GV60" s="298"/>
      <c r="GW60" s="298"/>
      <c r="GX60" s="298"/>
      <c r="GY60" s="298"/>
      <c r="GZ60" s="298"/>
      <c r="HA60" s="298"/>
      <c r="HB60" s="298"/>
      <c r="HC60" s="298"/>
      <c r="HD60" s="298"/>
      <c r="HE60" s="298"/>
      <c r="HF60" s="298"/>
      <c r="HG60" s="298"/>
      <c r="HH60" s="298"/>
      <c r="HI60" s="298"/>
      <c r="HJ60" s="298"/>
      <c r="HK60" s="298"/>
      <c r="HL60" s="298"/>
      <c r="HM60" s="298"/>
      <c r="HN60" s="298"/>
      <c r="HO60" s="298"/>
      <c r="HP60" s="298"/>
      <c r="HQ60" s="298"/>
      <c r="HR60" s="298"/>
      <c r="HS60" s="298"/>
      <c r="HT60" s="298"/>
      <c r="HU60" s="298"/>
      <c r="HV60" s="298"/>
      <c r="HW60" s="298"/>
      <c r="HX60" s="298"/>
      <c r="HY60" s="298"/>
      <c r="HZ60" s="298"/>
      <c r="IA60" s="298"/>
      <c r="IB60" s="298"/>
      <c r="IC60" s="298"/>
      <c r="ID60" s="298"/>
      <c r="IE60" s="298"/>
      <c r="IF60" s="298"/>
      <c r="IG60" s="298"/>
      <c r="IH60" s="298"/>
      <c r="II60" s="298"/>
      <c r="IJ60" s="298"/>
      <c r="IK60" s="298"/>
      <c r="IL60" s="298"/>
      <c r="IM60" s="298"/>
      <c r="IN60" s="298"/>
      <c r="IO60" s="298"/>
      <c r="IP60" s="298"/>
      <c r="IQ60" s="298"/>
      <c r="IR60" s="298"/>
      <c r="IS60" s="298"/>
      <c r="IT60" s="298"/>
      <c r="IU60" s="298"/>
      <c r="IV60" s="298"/>
    </row>
    <row r="61" spans="1:256" s="144" customFormat="1" ht="52.5" customHeight="1">
      <c r="A61" s="183">
        <v>55</v>
      </c>
      <c r="B61" s="454" t="s">
        <v>652</v>
      </c>
      <c r="C61" s="370" t="s">
        <v>204</v>
      </c>
      <c r="D61" s="370" t="s">
        <v>100</v>
      </c>
      <c r="E61" s="177" t="s">
        <v>101</v>
      </c>
      <c r="F61" s="177">
        <v>2015</v>
      </c>
      <c r="G61" s="455">
        <v>7911.91</v>
      </c>
      <c r="H61" s="386" t="s">
        <v>324</v>
      </c>
      <c r="I61" s="456"/>
      <c r="J61" s="298"/>
      <c r="K61" s="134">
        <v>55</v>
      </c>
      <c r="L61" s="298"/>
      <c r="M61" s="298"/>
      <c r="N61" s="298"/>
      <c r="O61" s="298"/>
      <c r="P61" s="298"/>
      <c r="Q61" s="298"/>
      <c r="R61" s="298"/>
      <c r="S61" s="298"/>
      <c r="T61" s="298"/>
      <c r="U61" s="448"/>
      <c r="V61" s="448"/>
      <c r="W61" s="448"/>
      <c r="X61" s="44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298"/>
      <c r="AU61" s="298"/>
      <c r="AV61" s="298"/>
      <c r="AW61" s="298"/>
      <c r="AX61" s="298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98"/>
      <c r="BM61" s="298"/>
      <c r="BN61" s="298"/>
      <c r="BO61" s="298"/>
      <c r="BP61" s="298"/>
      <c r="BQ61" s="298"/>
      <c r="BR61" s="298"/>
      <c r="BS61" s="298"/>
      <c r="BT61" s="298"/>
      <c r="BU61" s="298"/>
      <c r="BV61" s="298"/>
      <c r="BW61" s="298"/>
      <c r="BX61" s="298"/>
      <c r="BY61" s="298"/>
      <c r="BZ61" s="298"/>
      <c r="CA61" s="298"/>
      <c r="CB61" s="298"/>
      <c r="CC61" s="298"/>
      <c r="CD61" s="298"/>
      <c r="CE61" s="298"/>
      <c r="CF61" s="298"/>
      <c r="CG61" s="298"/>
      <c r="CH61" s="298"/>
      <c r="CI61" s="298"/>
      <c r="CJ61" s="298"/>
      <c r="CK61" s="298"/>
      <c r="CL61" s="298"/>
      <c r="CM61" s="298"/>
      <c r="CN61" s="298"/>
      <c r="CO61" s="298"/>
      <c r="CP61" s="298"/>
      <c r="CQ61" s="298"/>
      <c r="CR61" s="298"/>
      <c r="CS61" s="298"/>
      <c r="CT61" s="298"/>
      <c r="CU61" s="298"/>
      <c r="CV61" s="298"/>
      <c r="CW61" s="298"/>
      <c r="CX61" s="298"/>
      <c r="CY61" s="298"/>
      <c r="CZ61" s="298"/>
      <c r="DA61" s="298"/>
      <c r="DB61" s="298"/>
      <c r="DC61" s="298"/>
      <c r="DD61" s="298"/>
      <c r="DE61" s="298"/>
      <c r="DF61" s="298"/>
      <c r="DG61" s="298"/>
      <c r="DH61" s="298"/>
      <c r="DI61" s="298"/>
      <c r="DJ61" s="298"/>
      <c r="DK61" s="298"/>
      <c r="DL61" s="298"/>
      <c r="DM61" s="298"/>
      <c r="DN61" s="298"/>
      <c r="DO61" s="298"/>
      <c r="DP61" s="298"/>
      <c r="DQ61" s="298"/>
      <c r="DR61" s="298"/>
      <c r="DS61" s="298"/>
      <c r="DT61" s="298"/>
      <c r="DU61" s="298"/>
      <c r="DV61" s="298"/>
      <c r="DW61" s="298"/>
      <c r="DX61" s="298"/>
      <c r="DY61" s="298"/>
      <c r="DZ61" s="298"/>
      <c r="EA61" s="298"/>
      <c r="EB61" s="298"/>
      <c r="EC61" s="298"/>
      <c r="ED61" s="298"/>
      <c r="EE61" s="298"/>
      <c r="EF61" s="298"/>
      <c r="EG61" s="298"/>
      <c r="EH61" s="298"/>
      <c r="EI61" s="298"/>
      <c r="EJ61" s="298"/>
      <c r="EK61" s="298"/>
      <c r="EL61" s="298"/>
      <c r="EM61" s="298"/>
      <c r="EN61" s="298"/>
      <c r="EO61" s="298"/>
      <c r="EP61" s="298"/>
      <c r="EQ61" s="298"/>
      <c r="ER61" s="298"/>
      <c r="ES61" s="298"/>
      <c r="ET61" s="298"/>
      <c r="EU61" s="298"/>
      <c r="EV61" s="298"/>
      <c r="EW61" s="298"/>
      <c r="EX61" s="298"/>
      <c r="EY61" s="298"/>
      <c r="EZ61" s="298"/>
      <c r="FA61" s="298"/>
      <c r="FB61" s="298"/>
      <c r="FC61" s="298"/>
      <c r="FD61" s="298"/>
      <c r="FE61" s="298"/>
      <c r="FF61" s="298"/>
      <c r="FG61" s="298"/>
      <c r="FH61" s="298"/>
      <c r="FI61" s="298"/>
      <c r="FJ61" s="298"/>
      <c r="FK61" s="298"/>
      <c r="FL61" s="298"/>
      <c r="FM61" s="298"/>
      <c r="FN61" s="298"/>
      <c r="FO61" s="298"/>
      <c r="FP61" s="298"/>
      <c r="FQ61" s="298"/>
      <c r="FR61" s="298"/>
      <c r="FS61" s="298"/>
      <c r="FT61" s="298"/>
      <c r="FU61" s="298"/>
      <c r="FV61" s="298"/>
      <c r="FW61" s="298"/>
      <c r="FX61" s="298"/>
      <c r="FY61" s="298"/>
      <c r="FZ61" s="298"/>
      <c r="GA61" s="298"/>
      <c r="GB61" s="298"/>
      <c r="GC61" s="298"/>
      <c r="GD61" s="298"/>
      <c r="GE61" s="298"/>
      <c r="GF61" s="298"/>
      <c r="GG61" s="298"/>
      <c r="GH61" s="298"/>
      <c r="GI61" s="298"/>
      <c r="GJ61" s="298"/>
      <c r="GK61" s="298"/>
      <c r="GL61" s="298"/>
      <c r="GM61" s="298"/>
      <c r="GN61" s="298"/>
      <c r="GO61" s="298"/>
      <c r="GP61" s="298"/>
      <c r="GQ61" s="298"/>
      <c r="GR61" s="298"/>
      <c r="GS61" s="298"/>
      <c r="GT61" s="298"/>
      <c r="GU61" s="298"/>
      <c r="GV61" s="298"/>
      <c r="GW61" s="298"/>
      <c r="GX61" s="298"/>
      <c r="GY61" s="298"/>
      <c r="GZ61" s="298"/>
      <c r="HA61" s="298"/>
      <c r="HB61" s="298"/>
      <c r="HC61" s="298"/>
      <c r="HD61" s="298"/>
      <c r="HE61" s="298"/>
      <c r="HF61" s="298"/>
      <c r="HG61" s="298"/>
      <c r="HH61" s="298"/>
      <c r="HI61" s="298"/>
      <c r="HJ61" s="298"/>
      <c r="HK61" s="298"/>
      <c r="HL61" s="298"/>
      <c r="HM61" s="298"/>
      <c r="HN61" s="298"/>
      <c r="HO61" s="298"/>
      <c r="HP61" s="298"/>
      <c r="HQ61" s="298"/>
      <c r="HR61" s="298"/>
      <c r="HS61" s="298"/>
      <c r="HT61" s="298"/>
      <c r="HU61" s="298"/>
      <c r="HV61" s="298"/>
      <c r="HW61" s="298"/>
      <c r="HX61" s="298"/>
      <c r="HY61" s="298"/>
      <c r="HZ61" s="298"/>
      <c r="IA61" s="298"/>
      <c r="IB61" s="298"/>
      <c r="IC61" s="298"/>
      <c r="ID61" s="298"/>
      <c r="IE61" s="298"/>
      <c r="IF61" s="298"/>
      <c r="IG61" s="298"/>
      <c r="IH61" s="298"/>
      <c r="II61" s="298"/>
      <c r="IJ61" s="298"/>
      <c r="IK61" s="298"/>
      <c r="IL61" s="298"/>
      <c r="IM61" s="298"/>
      <c r="IN61" s="298"/>
      <c r="IO61" s="298"/>
      <c r="IP61" s="298"/>
      <c r="IQ61" s="298"/>
      <c r="IR61" s="298"/>
      <c r="IS61" s="298"/>
      <c r="IT61" s="298"/>
      <c r="IU61" s="298"/>
      <c r="IV61" s="298"/>
    </row>
    <row r="62" spans="1:256" s="144" customFormat="1" ht="52.5" customHeight="1">
      <c r="A62" s="181">
        <v>56</v>
      </c>
      <c r="B62" s="454" t="s">
        <v>653</v>
      </c>
      <c r="C62" s="370" t="s">
        <v>654</v>
      </c>
      <c r="D62" s="370" t="s">
        <v>100</v>
      </c>
      <c r="E62" s="177" t="s">
        <v>655</v>
      </c>
      <c r="F62" s="177">
        <v>2019</v>
      </c>
      <c r="G62" s="455">
        <v>228285.41</v>
      </c>
      <c r="H62" s="386" t="s">
        <v>324</v>
      </c>
      <c r="I62" s="456" t="s">
        <v>658</v>
      </c>
      <c r="J62" s="298"/>
      <c r="K62" s="134">
        <v>56</v>
      </c>
      <c r="L62" s="298" t="s">
        <v>660</v>
      </c>
      <c r="M62" s="298" t="s">
        <v>661</v>
      </c>
      <c r="N62" s="298"/>
      <c r="O62" s="298" t="s">
        <v>279</v>
      </c>
      <c r="P62" s="298" t="s">
        <v>279</v>
      </c>
      <c r="Q62" s="298" t="s">
        <v>279</v>
      </c>
      <c r="R62" s="298"/>
      <c r="S62" s="298"/>
      <c r="T62" s="298" t="s">
        <v>279</v>
      </c>
      <c r="U62" s="448">
        <v>5.3</v>
      </c>
      <c r="V62" s="448">
        <v>2</v>
      </c>
      <c r="W62" s="448" t="s">
        <v>663</v>
      </c>
      <c r="X62" s="44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  <c r="AN62" s="298"/>
      <c r="AO62" s="298"/>
      <c r="AP62" s="298"/>
      <c r="AQ62" s="298"/>
      <c r="AR62" s="298"/>
      <c r="AS62" s="298"/>
      <c r="AT62" s="298"/>
      <c r="AU62" s="298"/>
      <c r="AV62" s="298"/>
      <c r="AW62" s="298"/>
      <c r="AX62" s="298"/>
      <c r="AY62" s="298"/>
      <c r="AZ62" s="298"/>
      <c r="BA62" s="298"/>
      <c r="BB62" s="298"/>
      <c r="BC62" s="298"/>
      <c r="BD62" s="298"/>
      <c r="BE62" s="298"/>
      <c r="BF62" s="298"/>
      <c r="BG62" s="298"/>
      <c r="BH62" s="298"/>
      <c r="BI62" s="298"/>
      <c r="BJ62" s="298"/>
      <c r="BK62" s="298"/>
      <c r="BL62" s="298"/>
      <c r="BM62" s="298"/>
      <c r="BN62" s="298"/>
      <c r="BO62" s="298"/>
      <c r="BP62" s="298"/>
      <c r="BQ62" s="298"/>
      <c r="BR62" s="298"/>
      <c r="BS62" s="298"/>
      <c r="BT62" s="298"/>
      <c r="BU62" s="298"/>
      <c r="BV62" s="298"/>
      <c r="BW62" s="298"/>
      <c r="BX62" s="298"/>
      <c r="BY62" s="298"/>
      <c r="BZ62" s="298"/>
      <c r="CA62" s="298"/>
      <c r="CB62" s="298"/>
      <c r="CC62" s="298"/>
      <c r="CD62" s="298"/>
      <c r="CE62" s="298"/>
      <c r="CF62" s="298"/>
      <c r="CG62" s="298"/>
      <c r="CH62" s="298"/>
      <c r="CI62" s="298"/>
      <c r="CJ62" s="298"/>
      <c r="CK62" s="298"/>
      <c r="CL62" s="298"/>
      <c r="CM62" s="298"/>
      <c r="CN62" s="298"/>
      <c r="CO62" s="298"/>
      <c r="CP62" s="298"/>
      <c r="CQ62" s="298"/>
      <c r="CR62" s="298"/>
      <c r="CS62" s="298"/>
      <c r="CT62" s="298"/>
      <c r="CU62" s="298"/>
      <c r="CV62" s="298"/>
      <c r="CW62" s="298"/>
      <c r="CX62" s="298"/>
      <c r="CY62" s="298"/>
      <c r="CZ62" s="298"/>
      <c r="DA62" s="298"/>
      <c r="DB62" s="298"/>
      <c r="DC62" s="298"/>
      <c r="DD62" s="298"/>
      <c r="DE62" s="298"/>
      <c r="DF62" s="298"/>
      <c r="DG62" s="298"/>
      <c r="DH62" s="298"/>
      <c r="DI62" s="298"/>
      <c r="DJ62" s="298"/>
      <c r="DK62" s="298"/>
      <c r="DL62" s="298"/>
      <c r="DM62" s="298"/>
      <c r="DN62" s="298"/>
      <c r="DO62" s="298"/>
      <c r="DP62" s="298"/>
      <c r="DQ62" s="298"/>
      <c r="DR62" s="298"/>
      <c r="DS62" s="298"/>
      <c r="DT62" s="298"/>
      <c r="DU62" s="298"/>
      <c r="DV62" s="298"/>
      <c r="DW62" s="298"/>
      <c r="DX62" s="298"/>
      <c r="DY62" s="298"/>
      <c r="DZ62" s="298"/>
      <c r="EA62" s="298"/>
      <c r="EB62" s="298"/>
      <c r="EC62" s="298"/>
      <c r="ED62" s="298"/>
      <c r="EE62" s="298"/>
      <c r="EF62" s="298"/>
      <c r="EG62" s="298"/>
      <c r="EH62" s="298"/>
      <c r="EI62" s="298"/>
      <c r="EJ62" s="298"/>
      <c r="EK62" s="298"/>
      <c r="EL62" s="298"/>
      <c r="EM62" s="298"/>
      <c r="EN62" s="298"/>
      <c r="EO62" s="298"/>
      <c r="EP62" s="298"/>
      <c r="EQ62" s="298"/>
      <c r="ER62" s="298"/>
      <c r="ES62" s="298"/>
      <c r="ET62" s="298"/>
      <c r="EU62" s="298"/>
      <c r="EV62" s="298"/>
      <c r="EW62" s="298"/>
      <c r="EX62" s="298"/>
      <c r="EY62" s="298"/>
      <c r="EZ62" s="298"/>
      <c r="FA62" s="298"/>
      <c r="FB62" s="298"/>
      <c r="FC62" s="298"/>
      <c r="FD62" s="298"/>
      <c r="FE62" s="298"/>
      <c r="FF62" s="298"/>
      <c r="FG62" s="298"/>
      <c r="FH62" s="298"/>
      <c r="FI62" s="298"/>
      <c r="FJ62" s="298"/>
      <c r="FK62" s="298"/>
      <c r="FL62" s="298"/>
      <c r="FM62" s="298"/>
      <c r="FN62" s="298"/>
      <c r="FO62" s="298"/>
      <c r="FP62" s="298"/>
      <c r="FQ62" s="298"/>
      <c r="FR62" s="298"/>
      <c r="FS62" s="298"/>
      <c r="FT62" s="298"/>
      <c r="FU62" s="298"/>
      <c r="FV62" s="298"/>
      <c r="FW62" s="298"/>
      <c r="FX62" s="298"/>
      <c r="FY62" s="298"/>
      <c r="FZ62" s="298"/>
      <c r="GA62" s="298"/>
      <c r="GB62" s="298"/>
      <c r="GC62" s="298"/>
      <c r="GD62" s="298"/>
      <c r="GE62" s="298"/>
      <c r="GF62" s="298"/>
      <c r="GG62" s="298"/>
      <c r="GH62" s="298"/>
      <c r="GI62" s="298"/>
      <c r="GJ62" s="298"/>
      <c r="GK62" s="298"/>
      <c r="GL62" s="298"/>
      <c r="GM62" s="298"/>
      <c r="GN62" s="298"/>
      <c r="GO62" s="298"/>
      <c r="GP62" s="298"/>
      <c r="GQ62" s="298"/>
      <c r="GR62" s="298"/>
      <c r="GS62" s="298"/>
      <c r="GT62" s="298"/>
      <c r="GU62" s="298"/>
      <c r="GV62" s="298"/>
      <c r="GW62" s="298"/>
      <c r="GX62" s="298"/>
      <c r="GY62" s="298"/>
      <c r="GZ62" s="298"/>
      <c r="HA62" s="298"/>
      <c r="HB62" s="298"/>
      <c r="HC62" s="298"/>
      <c r="HD62" s="298"/>
      <c r="HE62" s="298"/>
      <c r="HF62" s="298"/>
      <c r="HG62" s="298"/>
      <c r="HH62" s="298"/>
      <c r="HI62" s="298"/>
      <c r="HJ62" s="298"/>
      <c r="HK62" s="298"/>
      <c r="HL62" s="298"/>
      <c r="HM62" s="298"/>
      <c r="HN62" s="298"/>
      <c r="HO62" s="298"/>
      <c r="HP62" s="298"/>
      <c r="HQ62" s="298"/>
      <c r="HR62" s="298"/>
      <c r="HS62" s="298"/>
      <c r="HT62" s="298"/>
      <c r="HU62" s="298"/>
      <c r="HV62" s="298"/>
      <c r="HW62" s="298"/>
      <c r="HX62" s="298"/>
      <c r="HY62" s="298"/>
      <c r="HZ62" s="298"/>
      <c r="IA62" s="298"/>
      <c r="IB62" s="298"/>
      <c r="IC62" s="298"/>
      <c r="ID62" s="298"/>
      <c r="IE62" s="298"/>
      <c r="IF62" s="298"/>
      <c r="IG62" s="298"/>
      <c r="IH62" s="298"/>
      <c r="II62" s="298"/>
      <c r="IJ62" s="298"/>
      <c r="IK62" s="298"/>
      <c r="IL62" s="298"/>
      <c r="IM62" s="298"/>
      <c r="IN62" s="298"/>
      <c r="IO62" s="298"/>
      <c r="IP62" s="298"/>
      <c r="IQ62" s="298"/>
      <c r="IR62" s="298"/>
      <c r="IS62" s="298"/>
      <c r="IT62" s="298"/>
      <c r="IU62" s="298"/>
      <c r="IV62" s="298"/>
    </row>
    <row r="63" spans="1:256" s="144" customFormat="1" ht="52.5" customHeight="1">
      <c r="A63" s="183">
        <v>57</v>
      </c>
      <c r="B63" s="454" t="s">
        <v>656</v>
      </c>
      <c r="C63" s="370" t="s">
        <v>657</v>
      </c>
      <c r="D63" s="370" t="s">
        <v>100</v>
      </c>
      <c r="E63" s="177" t="s">
        <v>101</v>
      </c>
      <c r="F63" s="177">
        <v>2019</v>
      </c>
      <c r="G63" s="455">
        <v>4807.25</v>
      </c>
      <c r="H63" s="386" t="s">
        <v>324</v>
      </c>
      <c r="I63" s="456" t="s">
        <v>101</v>
      </c>
      <c r="J63" s="298"/>
      <c r="K63" s="461">
        <v>57</v>
      </c>
      <c r="L63" s="298" t="s">
        <v>261</v>
      </c>
      <c r="M63" s="298" t="s">
        <v>262</v>
      </c>
      <c r="N63" s="298" t="s">
        <v>405</v>
      </c>
      <c r="O63" s="298" t="s">
        <v>285</v>
      </c>
      <c r="P63" s="298" t="s">
        <v>285</v>
      </c>
      <c r="Q63" s="298" t="s">
        <v>262</v>
      </c>
      <c r="R63" s="298" t="s">
        <v>285</v>
      </c>
      <c r="S63" s="298" t="s">
        <v>270</v>
      </c>
      <c r="T63" s="298" t="s">
        <v>270</v>
      </c>
      <c r="U63" s="448">
        <v>7</v>
      </c>
      <c r="V63" s="448"/>
      <c r="W63" s="448"/>
      <c r="X63" s="44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298"/>
      <c r="AO63" s="298"/>
      <c r="AP63" s="298"/>
      <c r="AQ63" s="298"/>
      <c r="AR63" s="298"/>
      <c r="AS63" s="298"/>
      <c r="AT63" s="298"/>
      <c r="AU63" s="298"/>
      <c r="AV63" s="298"/>
      <c r="AW63" s="298"/>
      <c r="AX63" s="298"/>
      <c r="AY63" s="298"/>
      <c r="AZ63" s="298"/>
      <c r="BA63" s="298"/>
      <c r="BB63" s="298"/>
      <c r="BC63" s="298"/>
      <c r="BD63" s="298"/>
      <c r="BE63" s="298"/>
      <c r="BF63" s="298"/>
      <c r="BG63" s="298"/>
      <c r="BH63" s="298"/>
      <c r="BI63" s="298"/>
      <c r="BJ63" s="298"/>
      <c r="BK63" s="298"/>
      <c r="BL63" s="298"/>
      <c r="BM63" s="298"/>
      <c r="BN63" s="298"/>
      <c r="BO63" s="298"/>
      <c r="BP63" s="298"/>
      <c r="BQ63" s="298"/>
      <c r="BR63" s="298"/>
      <c r="BS63" s="298"/>
      <c r="BT63" s="298"/>
      <c r="BU63" s="298"/>
      <c r="BV63" s="298"/>
      <c r="BW63" s="298"/>
      <c r="BX63" s="298"/>
      <c r="BY63" s="298"/>
      <c r="BZ63" s="298"/>
      <c r="CA63" s="298"/>
      <c r="CB63" s="298"/>
      <c r="CC63" s="298"/>
      <c r="CD63" s="298"/>
      <c r="CE63" s="298"/>
      <c r="CF63" s="298"/>
      <c r="CG63" s="298"/>
      <c r="CH63" s="298"/>
      <c r="CI63" s="298"/>
      <c r="CJ63" s="298"/>
      <c r="CK63" s="298"/>
      <c r="CL63" s="298"/>
      <c r="CM63" s="298"/>
      <c r="CN63" s="298"/>
      <c r="CO63" s="298"/>
      <c r="CP63" s="298"/>
      <c r="CQ63" s="298"/>
      <c r="CR63" s="298"/>
      <c r="CS63" s="298"/>
      <c r="CT63" s="298"/>
      <c r="CU63" s="298"/>
      <c r="CV63" s="298"/>
      <c r="CW63" s="298"/>
      <c r="CX63" s="298"/>
      <c r="CY63" s="298"/>
      <c r="CZ63" s="298"/>
      <c r="DA63" s="298"/>
      <c r="DB63" s="298"/>
      <c r="DC63" s="298"/>
      <c r="DD63" s="298"/>
      <c r="DE63" s="298"/>
      <c r="DF63" s="298"/>
      <c r="DG63" s="298"/>
      <c r="DH63" s="298"/>
      <c r="DI63" s="298"/>
      <c r="DJ63" s="298"/>
      <c r="DK63" s="298"/>
      <c r="DL63" s="298"/>
      <c r="DM63" s="298"/>
      <c r="DN63" s="298"/>
      <c r="DO63" s="298"/>
      <c r="DP63" s="298"/>
      <c r="DQ63" s="298"/>
      <c r="DR63" s="298"/>
      <c r="DS63" s="298"/>
      <c r="DT63" s="298"/>
      <c r="DU63" s="298"/>
      <c r="DV63" s="298"/>
      <c r="DW63" s="298"/>
      <c r="DX63" s="298"/>
      <c r="DY63" s="298"/>
      <c r="DZ63" s="298"/>
      <c r="EA63" s="298"/>
      <c r="EB63" s="298"/>
      <c r="EC63" s="298"/>
      <c r="ED63" s="298"/>
      <c r="EE63" s="298"/>
      <c r="EF63" s="298"/>
      <c r="EG63" s="298"/>
      <c r="EH63" s="298"/>
      <c r="EI63" s="298"/>
      <c r="EJ63" s="298"/>
      <c r="EK63" s="298"/>
      <c r="EL63" s="298"/>
      <c r="EM63" s="298"/>
      <c r="EN63" s="298"/>
      <c r="EO63" s="298"/>
      <c r="EP63" s="298"/>
      <c r="EQ63" s="298"/>
      <c r="ER63" s="298"/>
      <c r="ES63" s="298"/>
      <c r="ET63" s="298"/>
      <c r="EU63" s="298"/>
      <c r="EV63" s="298"/>
      <c r="EW63" s="298"/>
      <c r="EX63" s="298"/>
      <c r="EY63" s="298"/>
      <c r="EZ63" s="298"/>
      <c r="FA63" s="298"/>
      <c r="FB63" s="298"/>
      <c r="FC63" s="298"/>
      <c r="FD63" s="298"/>
      <c r="FE63" s="298"/>
      <c r="FF63" s="298"/>
      <c r="FG63" s="298"/>
      <c r="FH63" s="298"/>
      <c r="FI63" s="298"/>
      <c r="FJ63" s="298"/>
      <c r="FK63" s="298"/>
      <c r="FL63" s="298"/>
      <c r="FM63" s="298"/>
      <c r="FN63" s="298"/>
      <c r="FO63" s="298"/>
      <c r="FP63" s="298"/>
      <c r="FQ63" s="298"/>
      <c r="FR63" s="298"/>
      <c r="FS63" s="298"/>
      <c r="FT63" s="298"/>
      <c r="FU63" s="298"/>
      <c r="FV63" s="298"/>
      <c r="FW63" s="298"/>
      <c r="FX63" s="298"/>
      <c r="FY63" s="298"/>
      <c r="FZ63" s="298"/>
      <c r="GA63" s="298"/>
      <c r="GB63" s="298"/>
      <c r="GC63" s="298"/>
      <c r="GD63" s="298"/>
      <c r="GE63" s="298"/>
      <c r="GF63" s="298"/>
      <c r="GG63" s="298"/>
      <c r="GH63" s="298"/>
      <c r="GI63" s="298"/>
      <c r="GJ63" s="298"/>
      <c r="GK63" s="298"/>
      <c r="GL63" s="298"/>
      <c r="GM63" s="298"/>
      <c r="GN63" s="298"/>
      <c r="GO63" s="298"/>
      <c r="GP63" s="298"/>
      <c r="GQ63" s="298"/>
      <c r="GR63" s="298"/>
      <c r="GS63" s="298"/>
      <c r="GT63" s="298"/>
      <c r="GU63" s="298"/>
      <c r="GV63" s="298"/>
      <c r="GW63" s="298"/>
      <c r="GX63" s="298"/>
      <c r="GY63" s="298"/>
      <c r="GZ63" s="298"/>
      <c r="HA63" s="298"/>
      <c r="HB63" s="298"/>
      <c r="HC63" s="298"/>
      <c r="HD63" s="298"/>
      <c r="HE63" s="298"/>
      <c r="HF63" s="298"/>
      <c r="HG63" s="298"/>
      <c r="HH63" s="298"/>
      <c r="HI63" s="298"/>
      <c r="HJ63" s="298"/>
      <c r="HK63" s="298"/>
      <c r="HL63" s="298"/>
      <c r="HM63" s="298"/>
      <c r="HN63" s="298"/>
      <c r="HO63" s="298"/>
      <c r="HP63" s="298"/>
      <c r="HQ63" s="298"/>
      <c r="HR63" s="298"/>
      <c r="HS63" s="298"/>
      <c r="HT63" s="298"/>
      <c r="HU63" s="298"/>
      <c r="HV63" s="298"/>
      <c r="HW63" s="298"/>
      <c r="HX63" s="298"/>
      <c r="HY63" s="298"/>
      <c r="HZ63" s="298"/>
      <c r="IA63" s="298"/>
      <c r="IB63" s="298"/>
      <c r="IC63" s="298"/>
      <c r="ID63" s="298"/>
      <c r="IE63" s="298"/>
      <c r="IF63" s="298"/>
      <c r="IG63" s="298"/>
      <c r="IH63" s="298"/>
      <c r="II63" s="298"/>
      <c r="IJ63" s="298"/>
      <c r="IK63" s="298"/>
      <c r="IL63" s="298"/>
      <c r="IM63" s="298"/>
      <c r="IN63" s="298"/>
      <c r="IO63" s="298"/>
      <c r="IP63" s="298"/>
      <c r="IQ63" s="298"/>
      <c r="IR63" s="298"/>
      <c r="IS63" s="298"/>
      <c r="IT63" s="298"/>
      <c r="IU63" s="298"/>
      <c r="IV63" s="298"/>
    </row>
    <row r="64" spans="1:256" s="144" customFormat="1" ht="15" thickBot="1">
      <c r="A64" s="298"/>
      <c r="B64" s="298"/>
      <c r="C64" s="298"/>
      <c r="D64" s="298"/>
      <c r="E64" s="298"/>
      <c r="F64" s="298"/>
      <c r="G64" s="298"/>
      <c r="H64" s="298"/>
      <c r="I64" s="370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8"/>
      <c r="AO64" s="298"/>
      <c r="AP64" s="298"/>
      <c r="AQ64" s="298"/>
      <c r="AR64" s="298"/>
      <c r="AS64" s="298"/>
      <c r="AT64" s="298"/>
      <c r="AU64" s="298"/>
      <c r="AV64" s="298"/>
      <c r="AW64" s="298"/>
      <c r="AX64" s="298"/>
      <c r="AY64" s="298"/>
      <c r="AZ64" s="298"/>
      <c r="BA64" s="298"/>
      <c r="BB64" s="298"/>
      <c r="BC64" s="298"/>
      <c r="BD64" s="298"/>
      <c r="BE64" s="298"/>
      <c r="BF64" s="298"/>
      <c r="BG64" s="298"/>
      <c r="BH64" s="298"/>
      <c r="BI64" s="298"/>
      <c r="BJ64" s="298"/>
      <c r="BK64" s="298"/>
      <c r="BL64" s="298"/>
      <c r="BM64" s="298"/>
      <c r="BN64" s="298"/>
      <c r="BO64" s="298"/>
      <c r="BP64" s="298"/>
      <c r="BQ64" s="298"/>
      <c r="BR64" s="298"/>
      <c r="BS64" s="298"/>
      <c r="BT64" s="298"/>
      <c r="BU64" s="298"/>
      <c r="BV64" s="298"/>
      <c r="BW64" s="298"/>
      <c r="BX64" s="298"/>
      <c r="BY64" s="298"/>
      <c r="BZ64" s="298"/>
      <c r="CA64" s="298"/>
      <c r="CB64" s="298"/>
      <c r="CC64" s="298"/>
      <c r="CD64" s="298"/>
      <c r="CE64" s="298"/>
      <c r="CF64" s="298"/>
      <c r="CG64" s="298"/>
      <c r="CH64" s="298"/>
      <c r="CI64" s="298"/>
      <c r="CJ64" s="298"/>
      <c r="CK64" s="298"/>
      <c r="CL64" s="298"/>
      <c r="CM64" s="298"/>
      <c r="CN64" s="298"/>
      <c r="CO64" s="298"/>
      <c r="CP64" s="298"/>
      <c r="CQ64" s="298"/>
      <c r="CR64" s="298"/>
      <c r="CS64" s="298"/>
      <c r="CT64" s="298"/>
      <c r="CU64" s="298"/>
      <c r="CV64" s="298"/>
      <c r="CW64" s="298"/>
      <c r="CX64" s="298"/>
      <c r="CY64" s="298"/>
      <c r="CZ64" s="298"/>
      <c r="DA64" s="298"/>
      <c r="DB64" s="298"/>
      <c r="DC64" s="298"/>
      <c r="DD64" s="298"/>
      <c r="DE64" s="298"/>
      <c r="DF64" s="298"/>
      <c r="DG64" s="298"/>
      <c r="DH64" s="298"/>
      <c r="DI64" s="298"/>
      <c r="DJ64" s="298"/>
      <c r="DK64" s="298"/>
      <c r="DL64" s="298"/>
      <c r="DM64" s="298"/>
      <c r="DN64" s="298"/>
      <c r="DO64" s="298"/>
      <c r="DP64" s="298"/>
      <c r="DQ64" s="298"/>
      <c r="DR64" s="298"/>
      <c r="DS64" s="298"/>
      <c r="DT64" s="298"/>
      <c r="DU64" s="298"/>
      <c r="DV64" s="298"/>
      <c r="DW64" s="298"/>
      <c r="DX64" s="298"/>
      <c r="DY64" s="298"/>
      <c r="DZ64" s="298"/>
      <c r="EA64" s="298"/>
      <c r="EB64" s="298"/>
      <c r="EC64" s="298"/>
      <c r="ED64" s="298"/>
      <c r="EE64" s="298"/>
      <c r="EF64" s="298"/>
      <c r="EG64" s="298"/>
      <c r="EH64" s="298"/>
      <c r="EI64" s="298"/>
      <c r="EJ64" s="298"/>
      <c r="EK64" s="298"/>
      <c r="EL64" s="298"/>
      <c r="EM64" s="298"/>
      <c r="EN64" s="298"/>
      <c r="EO64" s="298"/>
      <c r="EP64" s="298"/>
      <c r="EQ64" s="298"/>
      <c r="ER64" s="298"/>
      <c r="ES64" s="298"/>
      <c r="ET64" s="298"/>
      <c r="EU64" s="298"/>
      <c r="EV64" s="298"/>
      <c r="EW64" s="298"/>
      <c r="EX64" s="298"/>
      <c r="EY64" s="298"/>
      <c r="EZ64" s="298"/>
      <c r="FA64" s="298"/>
      <c r="FB64" s="298"/>
      <c r="FC64" s="298"/>
      <c r="FD64" s="298"/>
      <c r="FE64" s="298"/>
      <c r="FF64" s="298"/>
      <c r="FG64" s="298"/>
      <c r="FH64" s="298"/>
      <c r="FI64" s="298"/>
      <c r="FJ64" s="298"/>
      <c r="FK64" s="298"/>
      <c r="FL64" s="298"/>
      <c r="FM64" s="298"/>
      <c r="FN64" s="298"/>
      <c r="FO64" s="298"/>
      <c r="FP64" s="298"/>
      <c r="FQ64" s="298"/>
      <c r="FR64" s="298"/>
      <c r="FS64" s="298"/>
      <c r="FT64" s="298"/>
      <c r="FU64" s="298"/>
      <c r="FV64" s="298"/>
      <c r="FW64" s="298"/>
      <c r="FX64" s="298"/>
      <c r="FY64" s="298"/>
      <c r="FZ64" s="298"/>
      <c r="GA64" s="298"/>
      <c r="GB64" s="298"/>
      <c r="GC64" s="298"/>
      <c r="GD64" s="298"/>
      <c r="GE64" s="298"/>
      <c r="GF64" s="298"/>
      <c r="GG64" s="298"/>
      <c r="GH64" s="298"/>
      <c r="GI64" s="298"/>
      <c r="GJ64" s="298"/>
      <c r="GK64" s="298"/>
      <c r="GL64" s="298"/>
      <c r="GM64" s="298"/>
      <c r="GN64" s="298"/>
      <c r="GO64" s="298"/>
      <c r="GP64" s="298"/>
      <c r="GQ64" s="298"/>
      <c r="GR64" s="298"/>
      <c r="GS64" s="298"/>
      <c r="GT64" s="298"/>
      <c r="GU64" s="298"/>
      <c r="GV64" s="298"/>
      <c r="GW64" s="298"/>
      <c r="GX64" s="298"/>
      <c r="GY64" s="298"/>
      <c r="GZ64" s="298"/>
      <c r="HA64" s="298"/>
      <c r="HB64" s="298"/>
      <c r="HC64" s="298"/>
      <c r="HD64" s="298"/>
      <c r="HE64" s="298"/>
      <c r="HF64" s="298"/>
      <c r="HG64" s="298"/>
      <c r="HH64" s="298"/>
      <c r="HI64" s="298"/>
      <c r="HJ64" s="298"/>
      <c r="HK64" s="298"/>
      <c r="HL64" s="298"/>
      <c r="HM64" s="298"/>
      <c r="HN64" s="298"/>
      <c r="HO64" s="298"/>
      <c r="HP64" s="298"/>
      <c r="HQ64" s="298"/>
      <c r="HR64" s="298"/>
      <c r="HS64" s="298"/>
      <c r="HT64" s="298"/>
      <c r="HU64" s="298"/>
      <c r="HV64" s="298"/>
      <c r="HW64" s="298"/>
      <c r="HX64" s="298"/>
      <c r="HY64" s="298"/>
      <c r="HZ64" s="298"/>
      <c r="IA64" s="298"/>
      <c r="IB64" s="298"/>
      <c r="IC64" s="298"/>
      <c r="ID64" s="298"/>
      <c r="IE64" s="298"/>
      <c r="IF64" s="298"/>
      <c r="IG64" s="298"/>
      <c r="IH64" s="298"/>
      <c r="II64" s="298"/>
      <c r="IJ64" s="298"/>
      <c r="IK64" s="298"/>
      <c r="IL64" s="298"/>
      <c r="IM64" s="298"/>
      <c r="IN64" s="298"/>
      <c r="IO64" s="298"/>
      <c r="IP64" s="298"/>
      <c r="IQ64" s="298"/>
      <c r="IR64" s="298"/>
      <c r="IS64" s="298"/>
      <c r="IT64" s="298"/>
      <c r="IU64" s="298"/>
      <c r="IV64" s="298"/>
    </row>
    <row r="65" spans="1:24" s="135" customFormat="1" ht="16.5" thickBot="1">
      <c r="A65" s="547" t="s">
        <v>0</v>
      </c>
      <c r="B65" s="548" t="s">
        <v>0</v>
      </c>
      <c r="C65" s="549"/>
      <c r="D65" s="280"/>
      <c r="E65" s="210"/>
      <c r="F65" s="211"/>
      <c r="G65" s="214">
        <f>SUM(G7:G64)</f>
        <v>19964472.720000003</v>
      </c>
      <c r="H65" s="213"/>
      <c r="I65" s="371"/>
      <c r="J65" s="271"/>
      <c r="K65" s="146"/>
      <c r="L65" s="88"/>
      <c r="M65" s="88"/>
      <c r="N65" s="88"/>
      <c r="O65" s="88"/>
      <c r="P65" s="88"/>
      <c r="Q65" s="88"/>
      <c r="R65" s="88"/>
      <c r="S65" s="88"/>
      <c r="T65" s="88"/>
      <c r="U65" s="283"/>
      <c r="V65" s="88"/>
      <c r="W65" s="88"/>
      <c r="X65" s="99"/>
    </row>
    <row r="66" spans="1:24" ht="16.5" thickBot="1">
      <c r="A66" s="565" t="s">
        <v>409</v>
      </c>
      <c r="B66" s="566"/>
      <c r="C66" s="566"/>
      <c r="D66" s="566"/>
      <c r="E66" s="566"/>
      <c r="F66" s="566"/>
      <c r="G66" s="566"/>
      <c r="H66" s="432"/>
      <c r="I66" s="401"/>
      <c r="J66" s="402"/>
      <c r="K66" s="393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4"/>
      <c r="X66" s="395"/>
    </row>
    <row r="67" spans="1:24" s="135" customFormat="1" ht="114">
      <c r="A67" s="193">
        <v>1</v>
      </c>
      <c r="B67" s="194" t="s">
        <v>98</v>
      </c>
      <c r="C67" s="174" t="s">
        <v>99</v>
      </c>
      <c r="D67" s="174" t="s">
        <v>100</v>
      </c>
      <c r="E67" s="174" t="s">
        <v>101</v>
      </c>
      <c r="F67" s="174">
        <v>1977</v>
      </c>
      <c r="G67" s="644">
        <v>4000000</v>
      </c>
      <c r="H67" s="174" t="s">
        <v>378</v>
      </c>
      <c r="I67" s="147" t="s">
        <v>103</v>
      </c>
      <c r="J67" s="148" t="s">
        <v>104</v>
      </c>
      <c r="K67" s="149">
        <v>1</v>
      </c>
      <c r="L67" s="94"/>
      <c r="M67" s="94"/>
      <c r="N67" s="94" t="s">
        <v>105</v>
      </c>
      <c r="O67" s="94" t="s">
        <v>116</v>
      </c>
      <c r="P67" s="94" t="s">
        <v>117</v>
      </c>
      <c r="Q67" s="94" t="s">
        <v>117</v>
      </c>
      <c r="R67" s="94" t="s">
        <v>118</v>
      </c>
      <c r="S67" s="94" t="s">
        <v>118</v>
      </c>
      <c r="T67" s="94" t="s">
        <v>118</v>
      </c>
      <c r="U67" s="283">
        <v>3029</v>
      </c>
      <c r="V67" s="88">
        <v>3</v>
      </c>
      <c r="W67" s="88" t="s">
        <v>101</v>
      </c>
      <c r="X67" s="99" t="s">
        <v>101</v>
      </c>
    </row>
    <row r="68" spans="1:24" s="135" customFormat="1" ht="99.75">
      <c r="A68" s="181">
        <v>2</v>
      </c>
      <c r="B68" s="195" t="s">
        <v>401</v>
      </c>
      <c r="C68" s="118" t="s">
        <v>99</v>
      </c>
      <c r="D68" s="118" t="s">
        <v>100</v>
      </c>
      <c r="E68" s="118" t="s">
        <v>101</v>
      </c>
      <c r="F68" s="118">
        <v>1878</v>
      </c>
      <c r="G68" s="303">
        <v>400000</v>
      </c>
      <c r="H68" s="174" t="s">
        <v>378</v>
      </c>
      <c r="I68" s="150" t="s">
        <v>106</v>
      </c>
      <c r="J68" s="102" t="s">
        <v>109</v>
      </c>
      <c r="K68" s="151">
        <v>2</v>
      </c>
      <c r="L68" s="94" t="s">
        <v>110</v>
      </c>
      <c r="M68" s="94" t="s">
        <v>108</v>
      </c>
      <c r="N68" s="94" t="s">
        <v>111</v>
      </c>
      <c r="O68" s="94" t="s">
        <v>120</v>
      </c>
      <c r="P68" s="94" t="s">
        <v>117</v>
      </c>
      <c r="Q68" s="94" t="s">
        <v>117</v>
      </c>
      <c r="R68" s="94" t="s">
        <v>118</v>
      </c>
      <c r="S68" s="94" t="s">
        <v>119</v>
      </c>
      <c r="T68" s="94" t="s">
        <v>117</v>
      </c>
      <c r="U68" s="283">
        <v>380</v>
      </c>
      <c r="V68" s="88">
        <v>2</v>
      </c>
      <c r="W68" s="88" t="s">
        <v>101</v>
      </c>
      <c r="X68" s="99" t="s">
        <v>101</v>
      </c>
    </row>
    <row r="69" spans="1:24" s="135" customFormat="1" ht="86.25" thickBot="1">
      <c r="A69" s="196">
        <v>3</v>
      </c>
      <c r="B69" s="197" t="s">
        <v>98</v>
      </c>
      <c r="C69" s="198" t="s">
        <v>102</v>
      </c>
      <c r="D69" s="198" t="s">
        <v>100</v>
      </c>
      <c r="E69" s="198" t="s">
        <v>101</v>
      </c>
      <c r="F69" s="198">
        <v>1977</v>
      </c>
      <c r="G69" s="199">
        <v>4100</v>
      </c>
      <c r="H69" s="174" t="s">
        <v>324</v>
      </c>
      <c r="I69" s="152" t="s">
        <v>106</v>
      </c>
      <c r="J69" s="153" t="s">
        <v>112</v>
      </c>
      <c r="K69" s="151">
        <v>3</v>
      </c>
      <c r="L69" s="94" t="s">
        <v>113</v>
      </c>
      <c r="M69" s="94" t="s">
        <v>114</v>
      </c>
      <c r="N69" s="94" t="s">
        <v>115</v>
      </c>
      <c r="O69" s="94" t="s">
        <v>120</v>
      </c>
      <c r="P69" s="94" t="s">
        <v>117</v>
      </c>
      <c r="Q69" s="94" t="s">
        <v>117</v>
      </c>
      <c r="R69" s="94" t="s">
        <v>117</v>
      </c>
      <c r="S69" s="94" t="s">
        <v>119</v>
      </c>
      <c r="T69" s="94" t="s">
        <v>117</v>
      </c>
      <c r="U69" s="283">
        <v>72</v>
      </c>
      <c r="V69" s="88">
        <v>1</v>
      </c>
      <c r="W69" s="88" t="s">
        <v>101</v>
      </c>
      <c r="X69" s="99" t="s">
        <v>101</v>
      </c>
    </row>
    <row r="70" spans="1:24" s="135" customFormat="1" ht="16.5" thickBot="1">
      <c r="A70" s="561" t="s">
        <v>0</v>
      </c>
      <c r="B70" s="562" t="s">
        <v>0</v>
      </c>
      <c r="C70" s="562"/>
      <c r="D70" s="200"/>
      <c r="E70" s="189"/>
      <c r="F70" s="190"/>
      <c r="G70" s="201">
        <f>SUM(G67:G69)</f>
        <v>4404100</v>
      </c>
      <c r="H70" s="192"/>
      <c r="I70" s="372"/>
      <c r="J70" s="145"/>
      <c r="K70" s="146"/>
      <c r="L70" s="88"/>
      <c r="M70" s="88"/>
      <c r="N70" s="88"/>
      <c r="O70" s="88"/>
      <c r="P70" s="88"/>
      <c r="Q70" s="88"/>
      <c r="R70" s="88"/>
      <c r="S70" s="88"/>
      <c r="T70" s="88"/>
      <c r="U70" s="283"/>
      <c r="V70" s="88"/>
      <c r="W70" s="88"/>
      <c r="X70" s="99"/>
    </row>
    <row r="71" spans="1:24" ht="16.5" thickBot="1">
      <c r="A71" s="565" t="s">
        <v>72</v>
      </c>
      <c r="B71" s="566"/>
      <c r="C71" s="566"/>
      <c r="D71" s="566"/>
      <c r="E71" s="566"/>
      <c r="F71" s="566"/>
      <c r="G71" s="566"/>
      <c r="H71" s="400"/>
      <c r="I71" s="401"/>
      <c r="J71" s="402"/>
      <c r="K71" s="393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5"/>
    </row>
    <row r="72" spans="1:24" s="135" customFormat="1" ht="60.75" thickBot="1">
      <c r="A72" s="202">
        <v>1</v>
      </c>
      <c r="B72" s="203" t="s">
        <v>82</v>
      </c>
      <c r="C72" s="204" t="s">
        <v>83</v>
      </c>
      <c r="D72" s="204" t="s">
        <v>84</v>
      </c>
      <c r="E72" s="204" t="s">
        <v>85</v>
      </c>
      <c r="F72" s="204">
        <v>1965</v>
      </c>
      <c r="G72" s="205">
        <v>3463577</v>
      </c>
      <c r="H72" s="206" t="s">
        <v>324</v>
      </c>
      <c r="I72" s="154" t="s">
        <v>86</v>
      </c>
      <c r="J72" s="155" t="s">
        <v>87</v>
      </c>
      <c r="K72" s="149">
        <v>1</v>
      </c>
      <c r="L72" s="88"/>
      <c r="M72" s="88"/>
      <c r="N72" s="88"/>
      <c r="O72" s="88"/>
      <c r="P72" s="88"/>
      <c r="Q72" s="88"/>
      <c r="R72" s="88"/>
      <c r="S72" s="88"/>
      <c r="T72" s="88"/>
      <c r="U72" s="283"/>
      <c r="V72" s="88"/>
      <c r="W72" s="88"/>
      <c r="X72" s="99"/>
    </row>
    <row r="73" spans="1:24" s="135" customFormat="1" ht="16.5" thickBot="1">
      <c r="A73" s="561" t="s">
        <v>0</v>
      </c>
      <c r="B73" s="562"/>
      <c r="C73" s="562"/>
      <c r="D73" s="200"/>
      <c r="E73" s="189"/>
      <c r="F73" s="190"/>
      <c r="G73" s="191">
        <f>SUM(G72)</f>
        <v>3463577</v>
      </c>
      <c r="H73" s="192"/>
      <c r="I73" s="372"/>
      <c r="J73" s="145"/>
      <c r="K73" s="396"/>
      <c r="L73" s="397"/>
      <c r="M73" s="397"/>
      <c r="N73" s="397"/>
      <c r="O73" s="397"/>
      <c r="P73" s="397"/>
      <c r="Q73" s="397"/>
      <c r="R73" s="397"/>
      <c r="S73" s="397"/>
      <c r="T73" s="397"/>
      <c r="U73" s="398"/>
      <c r="V73" s="397"/>
      <c r="W73" s="397"/>
      <c r="X73" s="399"/>
    </row>
    <row r="74" spans="1:24" ht="16.5" thickBot="1">
      <c r="A74" s="565" t="s">
        <v>81</v>
      </c>
      <c r="B74" s="566"/>
      <c r="C74" s="566"/>
      <c r="D74" s="566"/>
      <c r="E74" s="566"/>
      <c r="F74" s="566"/>
      <c r="G74" s="566"/>
      <c r="H74" s="400"/>
      <c r="I74" s="401"/>
      <c r="J74" s="402"/>
      <c r="K74" s="403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5"/>
    </row>
    <row r="75" spans="1:24" ht="16.5" thickBot="1">
      <c r="A75" s="571" t="s">
        <v>298</v>
      </c>
      <c r="B75" s="572"/>
      <c r="C75" s="572"/>
      <c r="D75" s="572"/>
      <c r="E75" s="572"/>
      <c r="F75" s="572"/>
      <c r="G75" s="572"/>
      <c r="H75" s="422"/>
      <c r="I75" s="423"/>
      <c r="J75" s="424"/>
      <c r="K75" s="425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7"/>
    </row>
    <row r="76" spans="1:24" s="135" customFormat="1" ht="16.5" thickBot="1">
      <c r="A76" s="557" t="s">
        <v>393</v>
      </c>
      <c r="B76" s="558"/>
      <c r="C76" s="558"/>
      <c r="D76" s="558"/>
      <c r="E76" s="558"/>
      <c r="F76" s="558"/>
      <c r="G76" s="558"/>
      <c r="H76" s="420"/>
      <c r="I76" s="401"/>
      <c r="J76" s="402"/>
      <c r="K76" s="393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5"/>
    </row>
    <row r="77" spans="1:24" ht="42.75">
      <c r="A77" s="193">
        <v>1</v>
      </c>
      <c r="B77" s="194" t="s">
        <v>302</v>
      </c>
      <c r="C77" s="194" t="s">
        <v>303</v>
      </c>
      <c r="D77" s="194" t="s">
        <v>100</v>
      </c>
      <c r="E77" s="194" t="s">
        <v>101</v>
      </c>
      <c r="F77" s="174">
        <v>1988</v>
      </c>
      <c r="G77" s="175">
        <v>2000000</v>
      </c>
      <c r="H77" s="174" t="s">
        <v>378</v>
      </c>
      <c r="I77" s="156" t="s">
        <v>306</v>
      </c>
      <c r="J77" s="148" t="s">
        <v>307</v>
      </c>
      <c r="K77" s="149">
        <v>1</v>
      </c>
      <c r="L77" s="94" t="s">
        <v>309</v>
      </c>
      <c r="M77" s="94" t="s">
        <v>310</v>
      </c>
      <c r="N77" s="94" t="s">
        <v>311</v>
      </c>
      <c r="O77" s="94" t="s">
        <v>246</v>
      </c>
      <c r="P77" s="94" t="s">
        <v>246</v>
      </c>
      <c r="Q77" s="94" t="s">
        <v>246</v>
      </c>
      <c r="R77" s="94" t="s">
        <v>246</v>
      </c>
      <c r="S77" s="94" t="s">
        <v>246</v>
      </c>
      <c r="T77" s="94" t="s">
        <v>246</v>
      </c>
      <c r="U77" s="283">
        <v>1090</v>
      </c>
      <c r="V77" s="88">
        <v>2</v>
      </c>
      <c r="W77" s="88" t="s">
        <v>100</v>
      </c>
      <c r="X77" s="99" t="s">
        <v>101</v>
      </c>
    </row>
    <row r="78" spans="1:24" ht="53.25" customHeight="1" thickBot="1">
      <c r="A78" s="196">
        <v>2</v>
      </c>
      <c r="B78" s="197" t="s">
        <v>304</v>
      </c>
      <c r="C78" s="197" t="s">
        <v>305</v>
      </c>
      <c r="D78" s="197" t="s">
        <v>100</v>
      </c>
      <c r="E78" s="197" t="s">
        <v>101</v>
      </c>
      <c r="F78" s="198">
        <v>1983</v>
      </c>
      <c r="G78" s="199">
        <v>935600</v>
      </c>
      <c r="H78" s="174" t="s">
        <v>324</v>
      </c>
      <c r="I78" s="157" t="s">
        <v>308</v>
      </c>
      <c r="J78" s="153" t="s">
        <v>188</v>
      </c>
      <c r="K78" s="151">
        <v>2</v>
      </c>
      <c r="L78" s="94" t="s">
        <v>309</v>
      </c>
      <c r="M78" s="94" t="s">
        <v>312</v>
      </c>
      <c r="N78" s="94" t="s">
        <v>252</v>
      </c>
      <c r="O78" s="94" t="s">
        <v>246</v>
      </c>
      <c r="P78" s="94" t="s">
        <v>246</v>
      </c>
      <c r="Q78" s="94" t="s">
        <v>246</v>
      </c>
      <c r="R78" s="94" t="s">
        <v>246</v>
      </c>
      <c r="S78" s="94" t="s">
        <v>262</v>
      </c>
      <c r="T78" s="94" t="s">
        <v>246</v>
      </c>
      <c r="U78" s="283">
        <v>450</v>
      </c>
      <c r="V78" s="88">
        <v>2</v>
      </c>
      <c r="W78" s="88" t="s">
        <v>100</v>
      </c>
      <c r="X78" s="99" t="s">
        <v>101</v>
      </c>
    </row>
    <row r="79" spans="1:24" s="135" customFormat="1" ht="16.5" thickBot="1">
      <c r="A79" s="207"/>
      <c r="B79" s="562" t="s">
        <v>0</v>
      </c>
      <c r="C79" s="562"/>
      <c r="D79" s="200"/>
      <c r="E79" s="189"/>
      <c r="F79" s="190"/>
      <c r="G79" s="191">
        <f>SUM(G77:G78)</f>
        <v>2935600</v>
      </c>
      <c r="H79" s="192"/>
      <c r="I79" s="372"/>
      <c r="J79" s="145"/>
      <c r="K79" s="146"/>
      <c r="L79" s="88"/>
      <c r="M79" s="88"/>
      <c r="N79" s="88"/>
      <c r="O79" s="88"/>
      <c r="P79" s="88"/>
      <c r="Q79" s="88"/>
      <c r="R79" s="88"/>
      <c r="S79" s="88"/>
      <c r="T79" s="88"/>
      <c r="U79" s="283"/>
      <c r="V79" s="88"/>
      <c r="W79" s="88"/>
      <c r="X79" s="99"/>
    </row>
    <row r="80" spans="1:24" s="135" customFormat="1" ht="16.5" thickBot="1">
      <c r="A80" s="574" t="s">
        <v>368</v>
      </c>
      <c r="B80" s="575"/>
      <c r="C80" s="575"/>
      <c r="D80" s="575"/>
      <c r="E80" s="575"/>
      <c r="F80" s="575"/>
      <c r="G80" s="575"/>
      <c r="H80" s="406"/>
      <c r="I80" s="391"/>
      <c r="J80" s="392"/>
      <c r="K80" s="393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5"/>
    </row>
    <row r="81" spans="1:24" s="135" customFormat="1" ht="16.5" thickBot="1">
      <c r="A81" s="565" t="s">
        <v>75</v>
      </c>
      <c r="B81" s="566"/>
      <c r="C81" s="566"/>
      <c r="D81" s="566"/>
      <c r="E81" s="566"/>
      <c r="F81" s="566"/>
      <c r="G81" s="566"/>
      <c r="H81" s="432"/>
      <c r="I81" s="401"/>
      <c r="J81" s="402"/>
      <c r="K81" s="393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4"/>
      <c r="X81" s="395"/>
    </row>
    <row r="82" spans="1:24" ht="57">
      <c r="A82" s="193">
        <v>1</v>
      </c>
      <c r="B82" s="194" t="s">
        <v>499</v>
      </c>
      <c r="C82" s="174" t="s">
        <v>328</v>
      </c>
      <c r="D82" s="174" t="s">
        <v>100</v>
      </c>
      <c r="E82" s="174" t="s">
        <v>101</v>
      </c>
      <c r="F82" s="174"/>
      <c r="G82" s="175">
        <v>81561.2</v>
      </c>
      <c r="H82" s="174" t="s">
        <v>324</v>
      </c>
      <c r="I82" s="156" t="s">
        <v>331</v>
      </c>
      <c r="J82" s="148" t="s">
        <v>332</v>
      </c>
      <c r="K82" s="149">
        <v>1</v>
      </c>
      <c r="L82" s="94" t="s">
        <v>247</v>
      </c>
      <c r="M82" s="94" t="s">
        <v>261</v>
      </c>
      <c r="N82" s="94" t="s">
        <v>336</v>
      </c>
      <c r="O82" s="94" t="s">
        <v>246</v>
      </c>
      <c r="P82" s="94" t="s">
        <v>100</v>
      </c>
      <c r="Q82" s="94" t="s">
        <v>100</v>
      </c>
      <c r="R82" s="94" t="s">
        <v>342</v>
      </c>
      <c r="S82" s="94" t="s">
        <v>100</v>
      </c>
      <c r="T82" s="94" t="s">
        <v>100</v>
      </c>
      <c r="U82" s="283">
        <v>80</v>
      </c>
      <c r="V82" s="88">
        <v>1</v>
      </c>
      <c r="W82" s="88" t="s">
        <v>101</v>
      </c>
      <c r="X82" s="99" t="s">
        <v>101</v>
      </c>
    </row>
    <row r="83" spans="1:24" ht="75">
      <c r="A83" s="181">
        <v>2</v>
      </c>
      <c r="B83" s="195" t="s">
        <v>545</v>
      </c>
      <c r="C83" s="118" t="s">
        <v>500</v>
      </c>
      <c r="D83" s="118" t="s">
        <v>100</v>
      </c>
      <c r="E83" s="118" t="s">
        <v>101</v>
      </c>
      <c r="F83" s="118">
        <v>1997</v>
      </c>
      <c r="G83" s="303">
        <v>3157000</v>
      </c>
      <c r="H83" s="118" t="s">
        <v>544</v>
      </c>
      <c r="I83" s="158" t="s">
        <v>333</v>
      </c>
      <c r="J83" s="148" t="s">
        <v>332</v>
      </c>
      <c r="K83" s="151">
        <v>2</v>
      </c>
      <c r="L83" s="94" t="s">
        <v>247</v>
      </c>
      <c r="M83" s="94" t="s">
        <v>337</v>
      </c>
      <c r="N83" s="94" t="s">
        <v>338</v>
      </c>
      <c r="O83" s="94" t="s">
        <v>246</v>
      </c>
      <c r="P83" s="94" t="s">
        <v>100</v>
      </c>
      <c r="Q83" s="94" t="s">
        <v>100</v>
      </c>
      <c r="R83" s="94" t="s">
        <v>342</v>
      </c>
      <c r="S83" s="94" t="s">
        <v>100</v>
      </c>
      <c r="T83" s="94" t="s">
        <v>100</v>
      </c>
      <c r="U83" s="283">
        <v>1302</v>
      </c>
      <c r="V83" s="88">
        <v>3</v>
      </c>
      <c r="W83" s="88" t="s">
        <v>100</v>
      </c>
      <c r="X83" s="99" t="s">
        <v>101</v>
      </c>
    </row>
    <row r="84" spans="1:24" ht="45">
      <c r="A84" s="181">
        <v>3</v>
      </c>
      <c r="B84" s="195" t="s">
        <v>501</v>
      </c>
      <c r="C84" s="118" t="s">
        <v>330</v>
      </c>
      <c r="D84" s="118" t="s">
        <v>100</v>
      </c>
      <c r="E84" s="118" t="s">
        <v>101</v>
      </c>
      <c r="F84" s="118">
        <v>2003</v>
      </c>
      <c r="G84" s="179">
        <v>286859.94</v>
      </c>
      <c r="H84" s="118" t="s">
        <v>324</v>
      </c>
      <c r="I84" s="158" t="s">
        <v>334</v>
      </c>
      <c r="J84" s="148" t="s">
        <v>332</v>
      </c>
      <c r="K84" s="151">
        <v>3</v>
      </c>
      <c r="L84" s="94" t="s">
        <v>247</v>
      </c>
      <c r="M84" s="94" t="s">
        <v>339</v>
      </c>
      <c r="N84" s="94" t="s">
        <v>340</v>
      </c>
      <c r="O84" s="94" t="s">
        <v>246</v>
      </c>
      <c r="P84" s="94" t="s">
        <v>100</v>
      </c>
      <c r="Q84" s="94" t="s">
        <v>100</v>
      </c>
      <c r="R84" s="94" t="s">
        <v>261</v>
      </c>
      <c r="S84" s="94" t="s">
        <v>100</v>
      </c>
      <c r="T84" s="94" t="s">
        <v>100</v>
      </c>
      <c r="U84" s="283">
        <v>93.1</v>
      </c>
      <c r="V84" s="88">
        <v>1</v>
      </c>
      <c r="W84" s="88" t="s">
        <v>101</v>
      </c>
      <c r="X84" s="99" t="s">
        <v>101</v>
      </c>
    </row>
    <row r="85" spans="1:24" ht="60.75" thickBot="1">
      <c r="A85" s="195">
        <v>4</v>
      </c>
      <c r="B85" s="195" t="s">
        <v>502</v>
      </c>
      <c r="C85" s="118" t="s">
        <v>503</v>
      </c>
      <c r="D85" s="118" t="s">
        <v>100</v>
      </c>
      <c r="E85" s="118" t="s">
        <v>101</v>
      </c>
      <c r="F85" s="118">
        <v>2003</v>
      </c>
      <c r="G85" s="179">
        <v>313474.3</v>
      </c>
      <c r="H85" s="118" t="s">
        <v>324</v>
      </c>
      <c r="I85" s="158" t="s">
        <v>335</v>
      </c>
      <c r="J85" s="94" t="s">
        <v>332</v>
      </c>
      <c r="K85" s="158">
        <v>4</v>
      </c>
      <c r="L85" s="94"/>
      <c r="M85" s="94"/>
      <c r="N85" s="94" t="s">
        <v>341</v>
      </c>
      <c r="O85" s="94" t="s">
        <v>246</v>
      </c>
      <c r="P85" s="94" t="s">
        <v>100</v>
      </c>
      <c r="Q85" s="94" t="s">
        <v>100</v>
      </c>
      <c r="R85" s="94" t="s">
        <v>119</v>
      </c>
      <c r="S85" s="94" t="s">
        <v>100</v>
      </c>
      <c r="T85" s="94" t="s">
        <v>100</v>
      </c>
      <c r="U85" s="283">
        <v>638.58</v>
      </c>
      <c r="V85" s="88">
        <v>1</v>
      </c>
      <c r="W85" s="88" t="s">
        <v>101</v>
      </c>
      <c r="X85" s="88" t="s">
        <v>101</v>
      </c>
    </row>
    <row r="86" spans="1:26" s="4" customFormat="1" ht="45">
      <c r="A86" s="1">
        <v>5</v>
      </c>
      <c r="B86" s="195" t="s">
        <v>436</v>
      </c>
      <c r="C86" s="118" t="s">
        <v>437</v>
      </c>
      <c r="D86" s="118" t="s">
        <v>100</v>
      </c>
      <c r="E86" s="118" t="s">
        <v>101</v>
      </c>
      <c r="F86" s="118">
        <v>2016</v>
      </c>
      <c r="G86" s="367">
        <v>12920</v>
      </c>
      <c r="H86" s="118" t="s">
        <v>324</v>
      </c>
      <c r="I86" s="118" t="s">
        <v>438</v>
      </c>
      <c r="J86" s="118" t="s">
        <v>332</v>
      </c>
      <c r="K86" s="118">
        <v>5</v>
      </c>
      <c r="L86" s="118"/>
      <c r="M86" s="118"/>
      <c r="N86" s="118"/>
      <c r="O86" s="118"/>
      <c r="P86" s="118"/>
      <c r="Q86" s="118"/>
      <c r="R86" s="1"/>
      <c r="S86" s="1"/>
      <c r="T86" s="1"/>
      <c r="U86" s="1"/>
      <c r="V86" s="1"/>
      <c r="W86" s="69"/>
      <c r="X86" s="69"/>
      <c r="Y86" s="366"/>
      <c r="Z86" s="69"/>
    </row>
    <row r="87" spans="1:26" s="4" customFormat="1" ht="45">
      <c r="A87" s="1">
        <v>6</v>
      </c>
      <c r="B87" s="195" t="s">
        <v>504</v>
      </c>
      <c r="C87" s="118" t="s">
        <v>505</v>
      </c>
      <c r="D87" s="118"/>
      <c r="E87" s="118"/>
      <c r="F87" s="118">
        <v>2018</v>
      </c>
      <c r="G87" s="367">
        <v>12856.62</v>
      </c>
      <c r="H87" s="118" t="s">
        <v>324</v>
      </c>
      <c r="I87" s="118"/>
      <c r="J87" s="118" t="s">
        <v>332</v>
      </c>
      <c r="K87" s="118">
        <v>6</v>
      </c>
      <c r="L87" s="118"/>
      <c r="M87" s="118"/>
      <c r="N87" s="118"/>
      <c r="O87" s="118"/>
      <c r="P87" s="118"/>
      <c r="Q87" s="118"/>
      <c r="R87" s="1"/>
      <c r="S87" s="1"/>
      <c r="T87" s="1"/>
      <c r="U87" s="1"/>
      <c r="V87" s="1"/>
      <c r="W87" s="69"/>
      <c r="X87" s="69"/>
      <c r="Y87" s="365"/>
      <c r="Z87" s="365"/>
    </row>
    <row r="88" spans="1:26" s="4" customFormat="1" ht="45.75" thickBot="1">
      <c r="A88" s="1">
        <v>7</v>
      </c>
      <c r="B88" s="195" t="s">
        <v>506</v>
      </c>
      <c r="C88" s="118" t="s">
        <v>329</v>
      </c>
      <c r="D88" s="118"/>
      <c r="E88" s="118"/>
      <c r="F88" s="118">
        <v>2018</v>
      </c>
      <c r="G88" s="367">
        <v>28100</v>
      </c>
      <c r="H88" s="118" t="s">
        <v>324</v>
      </c>
      <c r="I88" s="118"/>
      <c r="J88" s="118" t="s">
        <v>332</v>
      </c>
      <c r="K88" s="118">
        <v>7</v>
      </c>
      <c r="L88" s="118"/>
      <c r="M88" s="118"/>
      <c r="N88" s="118"/>
      <c r="O88" s="118"/>
      <c r="P88" s="118"/>
      <c r="Q88" s="118"/>
      <c r="R88" s="1"/>
      <c r="S88" s="1"/>
      <c r="T88" s="1"/>
      <c r="U88" s="1"/>
      <c r="V88" s="1"/>
      <c r="W88" s="69"/>
      <c r="X88" s="69"/>
      <c r="Y88" s="365"/>
      <c r="Z88" s="365"/>
    </row>
    <row r="89" spans="1:24" s="135" customFormat="1" ht="16.5" thickBot="1">
      <c r="A89" s="208"/>
      <c r="B89" s="573" t="s">
        <v>0</v>
      </c>
      <c r="C89" s="573"/>
      <c r="D89" s="209"/>
      <c r="E89" s="210"/>
      <c r="F89" s="211"/>
      <c r="G89" s="212">
        <f>SUM(G82:G88)</f>
        <v>3892772.06</v>
      </c>
      <c r="H89" s="213"/>
      <c r="I89" s="373"/>
      <c r="J89" s="271"/>
      <c r="K89" s="270"/>
      <c r="L89" s="109"/>
      <c r="M89" s="109"/>
      <c r="N89" s="109"/>
      <c r="O89" s="109"/>
      <c r="P89" s="109"/>
      <c r="Q89" s="109"/>
      <c r="R89" s="109"/>
      <c r="S89" s="109"/>
      <c r="T89" s="109"/>
      <c r="U89" s="284"/>
      <c r="V89" s="109"/>
      <c r="W89" s="109"/>
      <c r="X89" s="114"/>
    </row>
    <row r="90" spans="1:24" s="135" customFormat="1" ht="16.5" thickBot="1">
      <c r="A90" s="272"/>
      <c r="B90" s="273"/>
      <c r="C90" s="274"/>
      <c r="D90" s="274"/>
      <c r="E90" s="569" t="s">
        <v>58</v>
      </c>
      <c r="F90" s="570"/>
      <c r="G90" s="215">
        <f>SUM(G89,G79,G73,G70,G65)</f>
        <v>34660521.78</v>
      </c>
      <c r="H90" s="275"/>
      <c r="I90" s="374"/>
      <c r="J90" s="276"/>
      <c r="K90" s="80"/>
      <c r="L90" s="100"/>
      <c r="M90" s="100"/>
      <c r="N90" s="100"/>
      <c r="O90" s="100"/>
      <c r="P90" s="100"/>
      <c r="Q90" s="100"/>
      <c r="R90" s="100"/>
      <c r="S90" s="100"/>
      <c r="T90" s="100"/>
      <c r="U90" s="281"/>
      <c r="V90" s="100"/>
      <c r="W90" s="100"/>
      <c r="X90" s="100"/>
    </row>
    <row r="91" spans="1:24" s="135" customFormat="1" ht="15">
      <c r="A91" s="117"/>
      <c r="B91" s="117"/>
      <c r="C91" s="161"/>
      <c r="D91" s="164"/>
      <c r="E91" s="165"/>
      <c r="F91" s="117"/>
      <c r="G91" s="163"/>
      <c r="H91" s="117"/>
      <c r="I91" s="121"/>
      <c r="K91" s="80"/>
      <c r="L91" s="100"/>
      <c r="M91" s="100"/>
      <c r="N91" s="100"/>
      <c r="O91" s="100"/>
      <c r="P91" s="100"/>
      <c r="Q91" s="100"/>
      <c r="R91" s="100"/>
      <c r="S91" s="100"/>
      <c r="T91" s="100"/>
      <c r="U91" s="281"/>
      <c r="V91" s="100"/>
      <c r="W91" s="100"/>
      <c r="X91" s="100"/>
    </row>
    <row r="92" spans="1:24" s="135" customFormat="1" ht="15.75">
      <c r="A92" s="117"/>
      <c r="B92" s="120"/>
      <c r="C92" s="216"/>
      <c r="D92" s="217"/>
      <c r="E92" s="218"/>
      <c r="F92" s="117"/>
      <c r="G92" s="163"/>
      <c r="H92" s="117"/>
      <c r="I92" s="121"/>
      <c r="K92" s="80"/>
      <c r="L92" s="100"/>
      <c r="M92" s="100"/>
      <c r="N92" s="100"/>
      <c r="O92" s="100"/>
      <c r="P92" s="100"/>
      <c r="Q92" s="100"/>
      <c r="R92" s="100"/>
      <c r="S92" s="100"/>
      <c r="T92" s="100"/>
      <c r="U92" s="281"/>
      <c r="V92" s="100"/>
      <c r="W92" s="100"/>
      <c r="X92" s="100"/>
    </row>
    <row r="93" spans="1:24" s="135" customFormat="1" ht="15">
      <c r="A93" s="117"/>
      <c r="B93" s="119"/>
      <c r="C93" s="216"/>
      <c r="D93" s="217"/>
      <c r="E93" s="218"/>
      <c r="F93" s="117"/>
      <c r="G93" s="163"/>
      <c r="H93" s="117"/>
      <c r="I93" s="121"/>
      <c r="K93" s="80"/>
      <c r="L93" s="100"/>
      <c r="M93" s="100"/>
      <c r="N93" s="100"/>
      <c r="O93" s="100"/>
      <c r="P93" s="100"/>
      <c r="Q93" s="100"/>
      <c r="R93" s="100"/>
      <c r="S93" s="100"/>
      <c r="T93" s="100"/>
      <c r="U93" s="281"/>
      <c r="V93" s="100"/>
      <c r="W93" s="100"/>
      <c r="X93" s="100"/>
    </row>
    <row r="94" spans="1:24" s="135" customFormat="1" ht="15">
      <c r="A94" s="117"/>
      <c r="B94" s="117"/>
      <c r="C94" s="161"/>
      <c r="D94" s="164"/>
      <c r="E94" s="165"/>
      <c r="F94" s="117"/>
      <c r="G94" s="163"/>
      <c r="H94" s="117"/>
      <c r="I94" s="121"/>
      <c r="K94" s="80"/>
      <c r="L94" s="100"/>
      <c r="M94" s="100"/>
      <c r="N94" s="100"/>
      <c r="O94" s="100"/>
      <c r="P94" s="100"/>
      <c r="Q94" s="100"/>
      <c r="R94" s="100"/>
      <c r="S94" s="100"/>
      <c r="T94" s="100"/>
      <c r="U94" s="281"/>
      <c r="V94" s="100"/>
      <c r="W94" s="100"/>
      <c r="X94" s="100"/>
    </row>
    <row r="95" ht="12.75" customHeight="1"/>
    <row r="96" spans="1:24" s="135" customFormat="1" ht="15">
      <c r="A96" s="117"/>
      <c r="B96" s="117"/>
      <c r="C96" s="161"/>
      <c r="D96" s="164"/>
      <c r="E96" s="165"/>
      <c r="F96" s="117"/>
      <c r="G96" s="163"/>
      <c r="H96" s="117"/>
      <c r="I96" s="121"/>
      <c r="K96" s="80"/>
      <c r="L96" s="100"/>
      <c r="M96" s="100"/>
      <c r="N96" s="100"/>
      <c r="O96" s="100"/>
      <c r="P96" s="100"/>
      <c r="Q96" s="100"/>
      <c r="R96" s="100"/>
      <c r="S96" s="100"/>
      <c r="T96" s="100"/>
      <c r="U96" s="281"/>
      <c r="V96" s="100"/>
      <c r="W96" s="100"/>
      <c r="X96" s="100"/>
    </row>
    <row r="97" spans="1:24" s="135" customFormat="1" ht="15">
      <c r="A97" s="117"/>
      <c r="B97" s="117"/>
      <c r="C97" s="161"/>
      <c r="D97" s="164"/>
      <c r="E97" s="165"/>
      <c r="F97" s="117"/>
      <c r="G97" s="163"/>
      <c r="H97" s="117"/>
      <c r="I97" s="121"/>
      <c r="K97" s="80"/>
      <c r="L97" s="100"/>
      <c r="M97" s="100"/>
      <c r="N97" s="100"/>
      <c r="O97" s="100"/>
      <c r="P97" s="100"/>
      <c r="Q97" s="100"/>
      <c r="R97" s="100"/>
      <c r="S97" s="100"/>
      <c r="T97" s="100"/>
      <c r="U97" s="281"/>
      <c r="V97" s="100"/>
      <c r="W97" s="100"/>
      <c r="X97" s="100"/>
    </row>
    <row r="99" ht="21.75" customHeight="1"/>
  </sheetData>
  <sheetProtection/>
  <mergeCells count="31">
    <mergeCell ref="A80:G80"/>
    <mergeCell ref="A4:A5"/>
    <mergeCell ref="B79:C79"/>
    <mergeCell ref="E4:E5"/>
    <mergeCell ref="E90:F90"/>
    <mergeCell ref="A71:G71"/>
    <mergeCell ref="A74:G74"/>
    <mergeCell ref="A75:G75"/>
    <mergeCell ref="B89:C89"/>
    <mergeCell ref="A81:G81"/>
    <mergeCell ref="A73:C73"/>
    <mergeCell ref="K4:K5"/>
    <mergeCell ref="A76:G76"/>
    <mergeCell ref="U4:U5"/>
    <mergeCell ref="A70:C70"/>
    <mergeCell ref="F4:F5"/>
    <mergeCell ref="C4:C5"/>
    <mergeCell ref="H4:H5"/>
    <mergeCell ref="G4:G5"/>
    <mergeCell ref="A66:G66"/>
    <mergeCell ref="A6:E6"/>
    <mergeCell ref="V4:V5"/>
    <mergeCell ref="B4:B5"/>
    <mergeCell ref="A65:C65"/>
    <mergeCell ref="X4:X5"/>
    <mergeCell ref="I4:I5"/>
    <mergeCell ref="J4:J5"/>
    <mergeCell ref="L4:N4"/>
    <mergeCell ref="O4:T4"/>
    <mergeCell ref="D4:D5"/>
    <mergeCell ref="W4:W5"/>
  </mergeCells>
  <printOptions horizontalCentered="1"/>
  <pageMargins left="0" right="0" top="0.7874015748031497" bottom="0.3937007874015748" header="0.5118110236220472" footer="0.5118110236220472"/>
  <pageSetup fitToHeight="2" horizontalDpi="600" verticalDpi="600" orientation="landscape" paperSize="9" scale="48" r:id="rId1"/>
  <rowBreaks count="3" manualBreakCount="3">
    <brk id="26" max="23" man="1"/>
    <brk id="65" max="23" man="1"/>
    <brk id="90" max="25" man="1"/>
  </rowBreaks>
  <colBreaks count="1" manualBreakCount="1">
    <brk id="10" max="8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10"/>
  <sheetViews>
    <sheetView view="pageBreakPreview" zoomScale="75" zoomScaleNormal="110" zoomScaleSheetLayoutView="75" zoomScalePageLayoutView="0" workbookViewId="0" topLeftCell="A1">
      <selection activeCell="D303" sqref="D303"/>
    </sheetView>
  </sheetViews>
  <sheetFormatPr defaultColWidth="9.140625" defaultRowHeight="12.75"/>
  <cols>
    <col min="1" max="1" width="3.57421875" style="3" customWidth="1"/>
    <col min="2" max="2" width="52.28125" style="6" customWidth="1"/>
    <col min="3" max="3" width="15.421875" style="16" customWidth="1"/>
    <col min="4" max="4" width="18.421875" style="7" customWidth="1"/>
    <col min="5" max="5" width="12.140625" style="3" bestFit="1" customWidth="1"/>
    <col min="6" max="6" width="11.140625" style="3" customWidth="1"/>
    <col min="7" max="16384" width="9.140625" style="3" customWidth="1"/>
  </cols>
  <sheetData>
    <row r="1" spans="1:4" ht="12.75">
      <c r="A1" s="5" t="s">
        <v>68</v>
      </c>
      <c r="D1" s="8"/>
    </row>
    <row r="2" ht="13.5" thickBot="1"/>
    <row r="3" spans="1:4" ht="26.25" thickBot="1">
      <c r="A3" s="36" t="s">
        <v>12</v>
      </c>
      <c r="B3" s="36" t="s">
        <v>13</v>
      </c>
      <c r="C3" s="36" t="s">
        <v>14</v>
      </c>
      <c r="D3" s="45" t="s">
        <v>15</v>
      </c>
    </row>
    <row r="4" spans="1:4" ht="13.5" thickBot="1">
      <c r="A4" s="576" t="s">
        <v>387</v>
      </c>
      <c r="B4" s="577"/>
      <c r="C4" s="577"/>
      <c r="D4" s="578"/>
    </row>
    <row r="5" spans="1:4" ht="12.75" customHeight="1" thickBot="1">
      <c r="A5" s="579" t="s">
        <v>71</v>
      </c>
      <c r="B5" s="580"/>
      <c r="C5" s="580"/>
      <c r="D5" s="581"/>
    </row>
    <row r="6" spans="1:4" s="297" customFormat="1" ht="12.75">
      <c r="A6" s="308">
        <v>1</v>
      </c>
      <c r="B6" s="299" t="s">
        <v>289</v>
      </c>
      <c r="C6" s="316">
        <v>2016</v>
      </c>
      <c r="D6" s="311">
        <v>1984.04</v>
      </c>
    </row>
    <row r="7" spans="1:4" s="297" customFormat="1" ht="12.75">
      <c r="A7" s="309">
        <v>2</v>
      </c>
      <c r="B7" s="314" t="s">
        <v>379</v>
      </c>
      <c r="C7" s="317">
        <v>2016</v>
      </c>
      <c r="D7" s="311">
        <v>1259</v>
      </c>
    </row>
    <row r="8" spans="1:4" s="297" customFormat="1" ht="12.75">
      <c r="A8" s="308">
        <v>3</v>
      </c>
      <c r="B8" s="310" t="s">
        <v>88</v>
      </c>
      <c r="C8" s="318">
        <v>2016</v>
      </c>
      <c r="D8" s="312">
        <v>549.81</v>
      </c>
    </row>
    <row r="9" spans="1:4" s="297" customFormat="1" ht="12.75">
      <c r="A9" s="309">
        <v>4</v>
      </c>
      <c r="B9" s="310" t="s">
        <v>88</v>
      </c>
      <c r="C9" s="319">
        <v>2017</v>
      </c>
      <c r="D9" s="312">
        <v>735</v>
      </c>
    </row>
    <row r="10" spans="1:4" s="297" customFormat="1" ht="12.75">
      <c r="A10" s="308">
        <v>5</v>
      </c>
      <c r="B10" s="310" t="s">
        <v>88</v>
      </c>
      <c r="C10" s="319">
        <v>2017</v>
      </c>
      <c r="D10" s="312">
        <v>698</v>
      </c>
    </row>
    <row r="11" spans="1:4" s="297" customFormat="1" ht="12.75">
      <c r="A11" s="309">
        <v>6</v>
      </c>
      <c r="B11" s="310" t="s">
        <v>288</v>
      </c>
      <c r="C11" s="319">
        <v>2017</v>
      </c>
      <c r="D11" s="312">
        <v>558</v>
      </c>
    </row>
    <row r="12" spans="1:4" s="297" customFormat="1" ht="12.75">
      <c r="A12" s="308">
        <v>7</v>
      </c>
      <c r="B12" s="310" t="s">
        <v>406</v>
      </c>
      <c r="C12" s="319">
        <v>2018</v>
      </c>
      <c r="D12" s="312">
        <v>1478</v>
      </c>
    </row>
    <row r="13" spans="1:4" s="297" customFormat="1" ht="12.75">
      <c r="A13" s="309">
        <v>8</v>
      </c>
      <c r="B13" s="310" t="s">
        <v>288</v>
      </c>
      <c r="C13" s="319">
        <v>2018</v>
      </c>
      <c r="D13" s="312">
        <v>498</v>
      </c>
    </row>
    <row r="14" spans="1:4" s="297" customFormat="1" ht="12.75">
      <c r="A14" s="308">
        <v>9</v>
      </c>
      <c r="B14" s="340" t="s">
        <v>407</v>
      </c>
      <c r="C14" s="341">
        <v>2018</v>
      </c>
      <c r="D14" s="342">
        <v>5547</v>
      </c>
    </row>
    <row r="15" spans="1:4" s="297" customFormat="1" ht="12.75">
      <c r="A15" s="309">
        <v>10</v>
      </c>
      <c r="B15" s="310" t="s">
        <v>408</v>
      </c>
      <c r="C15" s="319">
        <v>2018</v>
      </c>
      <c r="D15" s="312">
        <v>599</v>
      </c>
    </row>
    <row r="16" spans="1:5" s="4" customFormat="1" ht="12.75">
      <c r="A16" s="308">
        <v>11</v>
      </c>
      <c r="B16" s="39" t="s">
        <v>290</v>
      </c>
      <c r="C16" s="40">
        <v>2018</v>
      </c>
      <c r="D16" s="466">
        <v>2899</v>
      </c>
      <c r="E16" s="46"/>
    </row>
    <row r="17" spans="1:5" s="4" customFormat="1" ht="12.75">
      <c r="A17" s="309">
        <v>12</v>
      </c>
      <c r="B17" s="1" t="s">
        <v>454</v>
      </c>
      <c r="C17" s="2">
        <v>2019</v>
      </c>
      <c r="D17" s="313">
        <v>10725.6</v>
      </c>
      <c r="E17" s="46"/>
    </row>
    <row r="18" spans="1:5" s="4" customFormat="1" ht="12.75">
      <c r="A18" s="308">
        <v>13</v>
      </c>
      <c r="B18" s="1" t="s">
        <v>408</v>
      </c>
      <c r="C18" s="2">
        <v>2019</v>
      </c>
      <c r="D18" s="313">
        <v>610</v>
      </c>
      <c r="E18" s="46"/>
    </row>
    <row r="19" spans="1:5" s="4" customFormat="1" ht="12.75">
      <c r="A19" s="309">
        <v>14</v>
      </c>
      <c r="B19" s="1" t="s">
        <v>455</v>
      </c>
      <c r="C19" s="2">
        <v>2019</v>
      </c>
      <c r="D19" s="313">
        <v>17218</v>
      </c>
      <c r="E19" s="46"/>
    </row>
    <row r="20" spans="1:5" s="4" customFormat="1" ht="12.75">
      <c r="A20" s="308">
        <v>15</v>
      </c>
      <c r="B20" s="1" t="s">
        <v>456</v>
      </c>
      <c r="C20" s="2">
        <v>2019</v>
      </c>
      <c r="D20" s="313">
        <v>2458</v>
      </c>
      <c r="E20" s="46"/>
    </row>
    <row r="21" spans="1:5" s="4" customFormat="1" ht="12.75">
      <c r="A21" s="309">
        <v>16</v>
      </c>
      <c r="B21" s="310" t="s">
        <v>88</v>
      </c>
      <c r="C21" s="319">
        <v>2019</v>
      </c>
      <c r="D21" s="467">
        <v>1143.9</v>
      </c>
      <c r="E21" s="46"/>
    </row>
    <row r="22" spans="1:5" s="4" customFormat="1" ht="12.75">
      <c r="A22" s="308">
        <v>17</v>
      </c>
      <c r="B22" s="310" t="s">
        <v>88</v>
      </c>
      <c r="C22" s="319">
        <v>2019</v>
      </c>
      <c r="D22" s="467">
        <v>1168.5</v>
      </c>
      <c r="E22" s="46"/>
    </row>
    <row r="23" spans="1:5" s="4" customFormat="1" ht="12.75">
      <c r="A23" s="309">
        <v>18</v>
      </c>
      <c r="B23" s="310" t="s">
        <v>664</v>
      </c>
      <c r="C23" s="319">
        <v>2019</v>
      </c>
      <c r="D23" s="467">
        <v>1813.02</v>
      </c>
      <c r="E23" s="46"/>
    </row>
    <row r="24" spans="1:5" s="4" customFormat="1" ht="12.75">
      <c r="A24" s="308">
        <v>19</v>
      </c>
      <c r="B24" s="310" t="s">
        <v>665</v>
      </c>
      <c r="C24" s="319">
        <v>2019</v>
      </c>
      <c r="D24" s="467">
        <v>301.35</v>
      </c>
      <c r="E24" s="46"/>
    </row>
    <row r="25" spans="1:5" s="4" customFormat="1" ht="12.75">
      <c r="A25" s="309">
        <v>20</v>
      </c>
      <c r="B25" s="1" t="s">
        <v>457</v>
      </c>
      <c r="C25" s="2">
        <v>2019</v>
      </c>
      <c r="D25" s="313">
        <v>14731</v>
      </c>
      <c r="E25" s="46"/>
    </row>
    <row r="26" spans="1:5" s="4" customFormat="1" ht="12.75">
      <c r="A26" s="308">
        <v>21</v>
      </c>
      <c r="B26" s="1" t="s">
        <v>458</v>
      </c>
      <c r="C26" s="2">
        <v>2017</v>
      </c>
      <c r="D26" s="313">
        <v>21100</v>
      </c>
      <c r="E26" s="46"/>
    </row>
    <row r="27" spans="1:5" s="4" customFormat="1" ht="12.75">
      <c r="A27" s="309">
        <v>22</v>
      </c>
      <c r="B27" s="1" t="s">
        <v>459</v>
      </c>
      <c r="C27" s="2">
        <v>2016</v>
      </c>
      <c r="D27" s="313">
        <v>36555.6</v>
      </c>
      <c r="E27" s="46"/>
    </row>
    <row r="28" spans="1:5" s="4" customFormat="1" ht="12.75">
      <c r="A28" s="308">
        <v>23</v>
      </c>
      <c r="B28" s="1" t="s">
        <v>460</v>
      </c>
      <c r="C28" s="2">
        <v>2019</v>
      </c>
      <c r="D28" s="313">
        <v>13530</v>
      </c>
      <c r="E28" s="46"/>
    </row>
    <row r="29" spans="1:4" s="4" customFormat="1" ht="13.5" thickBot="1">
      <c r="A29" s="57"/>
      <c r="B29" s="343" t="s">
        <v>0</v>
      </c>
      <c r="C29" s="344"/>
      <c r="D29" s="345">
        <f>SUM(D6:D28)</f>
        <v>138159.82</v>
      </c>
    </row>
    <row r="30" spans="1:4" s="14" customFormat="1" ht="12.75">
      <c r="A30" s="51"/>
      <c r="B30" s="51"/>
      <c r="C30" s="52"/>
      <c r="D30" s="51"/>
    </row>
    <row r="31" spans="1:4" s="4" customFormat="1" ht="13.5" thickBot="1">
      <c r="A31" s="586" t="s">
        <v>388</v>
      </c>
      <c r="B31" s="587"/>
      <c r="C31" s="587"/>
      <c r="D31" s="588"/>
    </row>
    <row r="32" spans="1:4" s="4" customFormat="1" ht="13.5" thickBot="1">
      <c r="A32" s="54">
        <v>1</v>
      </c>
      <c r="B32" s="32" t="s">
        <v>290</v>
      </c>
      <c r="C32" s="55">
        <v>2015</v>
      </c>
      <c r="D32" s="30">
        <v>2239</v>
      </c>
    </row>
    <row r="33" spans="1:4" s="4" customFormat="1" ht="13.5" thickBot="1">
      <c r="A33" s="47"/>
      <c r="B33" s="48" t="s">
        <v>0</v>
      </c>
      <c r="C33" s="49"/>
      <c r="D33" s="50">
        <f>SUM(D32:D32)</f>
        <v>2239</v>
      </c>
    </row>
    <row r="34" ht="13.5" thickBot="1"/>
    <row r="35" spans="1:4" s="4" customFormat="1" ht="13.5" thickBot="1">
      <c r="A35" s="47"/>
      <c r="B35" s="48"/>
      <c r="C35" s="49"/>
      <c r="D35" s="50"/>
    </row>
    <row r="36" spans="1:4" ht="13.5" customHeight="1" thickBot="1">
      <c r="A36" s="582" t="s">
        <v>414</v>
      </c>
      <c r="B36" s="583"/>
      <c r="C36" s="583"/>
      <c r="D36" s="584"/>
    </row>
    <row r="37" spans="1:4" ht="13.5" thickBot="1">
      <c r="A37" s="576" t="s">
        <v>387</v>
      </c>
      <c r="B37" s="577"/>
      <c r="C37" s="577"/>
      <c r="D37" s="578"/>
    </row>
    <row r="38" spans="1:4" s="4" customFormat="1" ht="25.5">
      <c r="A38" s="53">
        <v>1</v>
      </c>
      <c r="B38" s="1" t="s">
        <v>121</v>
      </c>
      <c r="C38" s="1">
        <v>2015</v>
      </c>
      <c r="D38" s="411">
        <v>6500</v>
      </c>
    </row>
    <row r="39" spans="1:4" s="4" customFormat="1" ht="12.75">
      <c r="A39" s="53">
        <v>2</v>
      </c>
      <c r="B39" s="1" t="s">
        <v>144</v>
      </c>
      <c r="C39" s="1">
        <v>2015</v>
      </c>
      <c r="D39" s="411">
        <v>5000</v>
      </c>
    </row>
    <row r="40" spans="1:4" s="4" customFormat="1" ht="12.75">
      <c r="A40" s="27">
        <v>3</v>
      </c>
      <c r="B40" s="1" t="s">
        <v>415</v>
      </c>
      <c r="C40" s="1">
        <v>2016</v>
      </c>
      <c r="D40" s="411">
        <v>9000</v>
      </c>
    </row>
    <row r="41" spans="1:4" s="4" customFormat="1" ht="12.75">
      <c r="A41" s="54">
        <v>4</v>
      </c>
      <c r="B41" s="1" t="s">
        <v>122</v>
      </c>
      <c r="C41" s="1">
        <v>2016</v>
      </c>
      <c r="D41" s="411">
        <v>2300</v>
      </c>
    </row>
    <row r="42" spans="1:4" s="4" customFormat="1" ht="12.75">
      <c r="A42" s="27">
        <v>5</v>
      </c>
      <c r="B42" s="1" t="s">
        <v>123</v>
      </c>
      <c r="C42" s="1">
        <v>2016</v>
      </c>
      <c r="D42" s="411">
        <v>3490</v>
      </c>
    </row>
    <row r="43" spans="1:4" s="4" customFormat="1" ht="12.75">
      <c r="A43" s="54">
        <v>6</v>
      </c>
      <c r="B43" s="1" t="s">
        <v>124</v>
      </c>
      <c r="C43" s="1">
        <v>2016</v>
      </c>
      <c r="D43" s="411">
        <v>5843</v>
      </c>
    </row>
    <row r="44" spans="1:4" s="4" customFormat="1" ht="12.75">
      <c r="A44" s="27">
        <v>7</v>
      </c>
      <c r="B44" s="1" t="s">
        <v>480</v>
      </c>
      <c r="C44" s="1">
        <v>2018</v>
      </c>
      <c r="D44" s="411">
        <v>8750</v>
      </c>
    </row>
    <row r="45" spans="1:4" s="4" customFormat="1" ht="12.75">
      <c r="A45" s="54">
        <v>8</v>
      </c>
      <c r="B45" s="1" t="s">
        <v>480</v>
      </c>
      <c r="C45" s="1">
        <v>2018</v>
      </c>
      <c r="D45" s="411">
        <v>8750</v>
      </c>
    </row>
    <row r="46" spans="1:4" s="4" customFormat="1" ht="13.5" thickBot="1">
      <c r="A46" s="27">
        <v>9</v>
      </c>
      <c r="B46" s="1" t="s">
        <v>566</v>
      </c>
      <c r="C46" s="1">
        <v>2019</v>
      </c>
      <c r="D46" s="411">
        <v>900</v>
      </c>
    </row>
    <row r="47" spans="1:4" s="4" customFormat="1" ht="13.5" customHeight="1" thickBot="1">
      <c r="A47" s="47"/>
      <c r="B47" s="48" t="s">
        <v>0</v>
      </c>
      <c r="C47" s="49"/>
      <c r="D47" s="50">
        <f>SUM(D38:D46)</f>
        <v>50533</v>
      </c>
    </row>
    <row r="48" spans="1:4" s="4" customFormat="1" ht="13.5" thickBot="1">
      <c r="A48" s="576" t="s">
        <v>388</v>
      </c>
      <c r="B48" s="577"/>
      <c r="C48" s="577"/>
      <c r="D48" s="578"/>
    </row>
    <row r="49" spans="1:4" s="4" customFormat="1" ht="12.75">
      <c r="A49" s="2">
        <v>1</v>
      </c>
      <c r="B49" s="315" t="s">
        <v>130</v>
      </c>
      <c r="C49" s="56">
        <v>2016</v>
      </c>
      <c r="D49" s="360">
        <v>2450</v>
      </c>
    </row>
    <row r="50" spans="1:4" s="4" customFormat="1" ht="12.75">
      <c r="A50" s="2">
        <v>2</v>
      </c>
      <c r="B50" s="315" t="s">
        <v>130</v>
      </c>
      <c r="C50" s="56">
        <v>2016</v>
      </c>
      <c r="D50" s="360">
        <v>2450</v>
      </c>
    </row>
    <row r="51" spans="1:4" s="4" customFormat="1" ht="12.75">
      <c r="A51" s="2">
        <v>3</v>
      </c>
      <c r="B51" s="315" t="s">
        <v>89</v>
      </c>
      <c r="C51" s="56">
        <v>2016</v>
      </c>
      <c r="D51" s="360">
        <v>1100</v>
      </c>
    </row>
    <row r="52" spans="1:4" s="4" customFormat="1" ht="12.75">
      <c r="A52" s="2">
        <v>4</v>
      </c>
      <c r="B52" s="315" t="s">
        <v>89</v>
      </c>
      <c r="C52" s="56">
        <v>2016</v>
      </c>
      <c r="D52" s="360">
        <v>1250</v>
      </c>
    </row>
    <row r="53" spans="1:4" s="4" customFormat="1" ht="12.75">
      <c r="A53" s="2">
        <v>5</v>
      </c>
      <c r="B53" s="315" t="s">
        <v>481</v>
      </c>
      <c r="C53" s="56">
        <v>2018</v>
      </c>
      <c r="D53" s="388">
        <v>870</v>
      </c>
    </row>
    <row r="54" spans="1:4" s="4" customFormat="1" ht="18" customHeight="1">
      <c r="A54" s="2">
        <v>6</v>
      </c>
      <c r="B54" s="1" t="s">
        <v>482</v>
      </c>
      <c r="C54" s="2">
        <v>2018</v>
      </c>
      <c r="D54" s="313">
        <v>870</v>
      </c>
    </row>
    <row r="55" spans="1:4" s="4" customFormat="1" ht="18" customHeight="1">
      <c r="A55" s="2">
        <v>7</v>
      </c>
      <c r="B55" s="1" t="s">
        <v>483</v>
      </c>
      <c r="C55" s="2">
        <v>2019</v>
      </c>
      <c r="D55" s="313">
        <v>1700</v>
      </c>
    </row>
    <row r="56" spans="1:4" s="4" customFormat="1" ht="18" customHeight="1">
      <c r="A56" s="2">
        <v>8</v>
      </c>
      <c r="B56" s="1" t="s">
        <v>567</v>
      </c>
      <c r="C56" s="2">
        <v>2017</v>
      </c>
      <c r="D56" s="411">
        <v>27600</v>
      </c>
    </row>
    <row r="57" spans="1:4" s="4" customFormat="1" ht="18" customHeight="1">
      <c r="A57" s="2">
        <v>9</v>
      </c>
      <c r="B57" s="1" t="s">
        <v>568</v>
      </c>
      <c r="C57" s="2">
        <v>2017</v>
      </c>
      <c r="D57" s="411">
        <v>11040</v>
      </c>
    </row>
    <row r="58" spans="1:4" s="4" customFormat="1" ht="18" customHeight="1">
      <c r="A58" s="2">
        <v>10</v>
      </c>
      <c r="B58" s="1" t="s">
        <v>569</v>
      </c>
      <c r="C58" s="2">
        <v>2017</v>
      </c>
      <c r="D58" s="411">
        <v>2760</v>
      </c>
    </row>
    <row r="59" spans="1:4" s="4" customFormat="1" ht="18" customHeight="1">
      <c r="A59" s="2">
        <v>11</v>
      </c>
      <c r="B59" s="1" t="s">
        <v>927</v>
      </c>
      <c r="C59" s="2">
        <v>2020</v>
      </c>
      <c r="D59" s="411">
        <v>46000</v>
      </c>
    </row>
    <row r="60" spans="1:4" s="4" customFormat="1" ht="13.5" customHeight="1" thickBot="1">
      <c r="A60" s="37"/>
      <c r="B60" s="343" t="s">
        <v>0</v>
      </c>
      <c r="C60" s="389"/>
      <c r="D60" s="390">
        <f>SUM(D49:D59)</f>
        <v>98090</v>
      </c>
    </row>
    <row r="61" spans="1:4" s="4" customFormat="1" ht="13.5" thickBot="1">
      <c r="A61" s="576" t="s">
        <v>22</v>
      </c>
      <c r="B61" s="577"/>
      <c r="C61" s="577"/>
      <c r="D61" s="578"/>
    </row>
    <row r="62" spans="1:5" s="4" customFormat="1" ht="12.75">
      <c r="A62" s="58">
        <v>1</v>
      </c>
      <c r="B62" s="59" t="s">
        <v>125</v>
      </c>
      <c r="C62" s="60">
        <v>2016</v>
      </c>
      <c r="D62" s="61">
        <v>1950</v>
      </c>
      <c r="E62" s="15"/>
    </row>
    <row r="63" spans="1:4" s="4" customFormat="1" ht="12.75">
      <c r="A63" s="27">
        <v>2</v>
      </c>
      <c r="B63" s="1" t="s">
        <v>126</v>
      </c>
      <c r="C63" s="2">
        <v>2016</v>
      </c>
      <c r="D63" s="31">
        <v>450</v>
      </c>
    </row>
    <row r="64" spans="1:4" s="4" customFormat="1" ht="12.75">
      <c r="A64" s="27">
        <v>3</v>
      </c>
      <c r="B64" s="1" t="s">
        <v>127</v>
      </c>
      <c r="C64" s="2">
        <v>2016</v>
      </c>
      <c r="D64" s="31">
        <v>600</v>
      </c>
    </row>
    <row r="65" spans="1:4" s="4" customFormat="1" ht="12.75">
      <c r="A65" s="27">
        <v>4</v>
      </c>
      <c r="B65" s="1" t="s">
        <v>128</v>
      </c>
      <c r="C65" s="2">
        <v>2016</v>
      </c>
      <c r="D65" s="31">
        <v>2400</v>
      </c>
    </row>
    <row r="66" spans="1:4" s="4" customFormat="1" ht="13.5" thickBot="1">
      <c r="A66" s="54">
        <v>5</v>
      </c>
      <c r="B66" s="39" t="s">
        <v>129</v>
      </c>
      <c r="C66" s="40">
        <v>2016</v>
      </c>
      <c r="D66" s="33">
        <v>400</v>
      </c>
    </row>
    <row r="67" spans="1:4" s="4" customFormat="1" ht="13.5" customHeight="1" thickBot="1">
      <c r="A67" s="47"/>
      <c r="B67" s="48" t="s">
        <v>0</v>
      </c>
      <c r="C67" s="49"/>
      <c r="D67" s="50">
        <f>SUM(D62:D66)</f>
        <v>5800</v>
      </c>
    </row>
    <row r="68" spans="1:4" s="4" customFormat="1" ht="13.5" customHeight="1" thickBot="1">
      <c r="A68" s="582" t="s">
        <v>72</v>
      </c>
      <c r="B68" s="583"/>
      <c r="C68" s="583"/>
      <c r="D68" s="584"/>
    </row>
    <row r="69" spans="1:4" ht="13.5" thickBot="1">
      <c r="A69" s="576" t="s">
        <v>387</v>
      </c>
      <c r="B69" s="577"/>
      <c r="C69" s="577"/>
      <c r="D69" s="578"/>
    </row>
    <row r="70" spans="1:4" s="297" customFormat="1" ht="12.75">
      <c r="A70" s="308">
        <v>1</v>
      </c>
      <c r="B70" s="321" t="s">
        <v>417</v>
      </c>
      <c r="C70" s="308">
        <v>2015</v>
      </c>
      <c r="D70" s="322">
        <v>1799</v>
      </c>
    </row>
    <row r="71" spans="1:4" s="297" customFormat="1" ht="12.75">
      <c r="A71" s="309">
        <v>2</v>
      </c>
      <c r="B71" s="299" t="s">
        <v>416</v>
      </c>
      <c r="C71" s="309">
        <v>2015</v>
      </c>
      <c r="D71" s="323">
        <v>215</v>
      </c>
    </row>
    <row r="72" spans="1:4" s="297" customFormat="1" ht="12.75">
      <c r="A72" s="309">
        <v>3</v>
      </c>
      <c r="B72" s="299" t="s">
        <v>418</v>
      </c>
      <c r="C72" s="309">
        <v>2015</v>
      </c>
      <c r="D72" s="323">
        <v>243.82</v>
      </c>
    </row>
    <row r="73" spans="1:4" s="297" customFormat="1" ht="12.75">
      <c r="A73" s="309">
        <v>4</v>
      </c>
      <c r="B73" s="299" t="s">
        <v>419</v>
      </c>
      <c r="C73" s="309">
        <v>2017</v>
      </c>
      <c r="D73" s="323">
        <v>149</v>
      </c>
    </row>
    <row r="74" spans="1:4" s="297" customFormat="1" ht="12.75">
      <c r="A74" s="309">
        <v>5</v>
      </c>
      <c r="B74" s="299" t="s">
        <v>420</v>
      </c>
      <c r="C74" s="309">
        <v>2017</v>
      </c>
      <c r="D74" s="323">
        <v>2399</v>
      </c>
    </row>
    <row r="75" spans="1:4" s="297" customFormat="1" ht="12.75">
      <c r="A75" s="309">
        <v>6</v>
      </c>
      <c r="B75" s="28" t="s">
        <v>421</v>
      </c>
      <c r="C75" s="309">
        <v>2018</v>
      </c>
      <c r="D75" s="323">
        <v>12915.1</v>
      </c>
    </row>
    <row r="76" spans="1:4" s="297" customFormat="1" ht="12.75">
      <c r="A76" s="309">
        <v>7</v>
      </c>
      <c r="B76" s="299" t="s">
        <v>422</v>
      </c>
      <c r="C76" s="309">
        <v>2018</v>
      </c>
      <c r="D76" s="323">
        <v>295.25</v>
      </c>
    </row>
    <row r="77" spans="1:4" s="297" customFormat="1" ht="12.75">
      <c r="A77" s="309">
        <v>8</v>
      </c>
      <c r="B77" s="299" t="s">
        <v>422</v>
      </c>
      <c r="C77" s="309">
        <v>2018</v>
      </c>
      <c r="D77" s="323">
        <v>295.25</v>
      </c>
    </row>
    <row r="78" spans="1:4" s="297" customFormat="1" ht="12.75">
      <c r="A78" s="309">
        <v>9</v>
      </c>
      <c r="B78" s="299" t="s">
        <v>422</v>
      </c>
      <c r="C78" s="309">
        <v>2018</v>
      </c>
      <c r="D78" s="323">
        <v>295.25</v>
      </c>
    </row>
    <row r="79" spans="1:4" s="297" customFormat="1" ht="12.75">
      <c r="A79" s="309">
        <v>10</v>
      </c>
      <c r="B79" s="299" t="s">
        <v>422</v>
      </c>
      <c r="C79" s="309">
        <v>2018</v>
      </c>
      <c r="D79" s="323">
        <v>295.25</v>
      </c>
    </row>
    <row r="80" spans="1:4" s="297" customFormat="1" ht="12.75">
      <c r="A80" s="309">
        <v>11</v>
      </c>
      <c r="B80" s="299" t="s">
        <v>423</v>
      </c>
      <c r="C80" s="309">
        <v>2018</v>
      </c>
      <c r="D80" s="323">
        <v>1535</v>
      </c>
    </row>
    <row r="81" spans="1:4" s="297" customFormat="1" ht="12.75">
      <c r="A81" s="309">
        <v>12</v>
      </c>
      <c r="B81" s="299" t="s">
        <v>484</v>
      </c>
      <c r="C81" s="309">
        <v>2018</v>
      </c>
      <c r="D81" s="323">
        <v>750</v>
      </c>
    </row>
    <row r="82" spans="1:4" s="297" customFormat="1" ht="12.75">
      <c r="A82" s="309">
        <v>13</v>
      </c>
      <c r="B82" s="299" t="s">
        <v>485</v>
      </c>
      <c r="C82" s="309">
        <v>2018</v>
      </c>
      <c r="D82" s="323">
        <v>269</v>
      </c>
    </row>
    <row r="83" spans="1:4" s="297" customFormat="1" ht="12.75">
      <c r="A83" s="309">
        <v>14</v>
      </c>
      <c r="B83" s="299" t="s">
        <v>486</v>
      </c>
      <c r="C83" s="309">
        <v>2018</v>
      </c>
      <c r="D83" s="323">
        <v>378</v>
      </c>
    </row>
    <row r="84" spans="1:4" s="297" customFormat="1" ht="12.75">
      <c r="A84" s="309">
        <v>15</v>
      </c>
      <c r="B84" s="299" t="s">
        <v>487</v>
      </c>
      <c r="C84" s="309">
        <v>2018</v>
      </c>
      <c r="D84" s="323">
        <v>314</v>
      </c>
    </row>
    <row r="85" spans="1:4" s="297" customFormat="1" ht="13.5" thickBot="1">
      <c r="A85" s="309">
        <v>16</v>
      </c>
      <c r="B85" s="299" t="s">
        <v>488</v>
      </c>
      <c r="C85" s="309">
        <v>2018</v>
      </c>
      <c r="D85" s="323">
        <v>2268.02</v>
      </c>
    </row>
    <row r="86" spans="1:4" s="4" customFormat="1" ht="13.5" customHeight="1" thickBot="1">
      <c r="A86" s="74"/>
      <c r="B86" s="44" t="s">
        <v>0</v>
      </c>
      <c r="C86" s="35"/>
      <c r="D86" s="50">
        <f>SUM(D70:D85)</f>
        <v>24415.94</v>
      </c>
    </row>
    <row r="87" spans="1:4" s="4" customFormat="1" ht="13.5" thickBot="1">
      <c r="A87" s="576" t="s">
        <v>388</v>
      </c>
      <c r="B87" s="577"/>
      <c r="C87" s="577"/>
      <c r="D87" s="578"/>
    </row>
    <row r="88" spans="1:4" s="297" customFormat="1" ht="12.75">
      <c r="A88" s="309">
        <v>1</v>
      </c>
      <c r="B88" s="299" t="s">
        <v>424</v>
      </c>
      <c r="C88" s="299">
        <v>2017</v>
      </c>
      <c r="D88" s="323">
        <v>1774.5</v>
      </c>
    </row>
    <row r="89" spans="1:4" s="297" customFormat="1" ht="12.75">
      <c r="A89" s="309">
        <v>2</v>
      </c>
      <c r="B89" s="299" t="s">
        <v>425</v>
      </c>
      <c r="C89" s="299">
        <v>2017</v>
      </c>
      <c r="D89" s="323">
        <v>640</v>
      </c>
    </row>
    <row r="90" spans="1:4" s="297" customFormat="1" ht="12.75">
      <c r="A90" s="309">
        <v>3</v>
      </c>
      <c r="B90" s="299" t="s">
        <v>489</v>
      </c>
      <c r="C90" s="299">
        <v>2018</v>
      </c>
      <c r="D90" s="323">
        <v>469</v>
      </c>
    </row>
    <row r="91" spans="1:4" s="297" customFormat="1" ht="12.75">
      <c r="A91" s="309">
        <v>4</v>
      </c>
      <c r="B91" s="299" t="s">
        <v>491</v>
      </c>
      <c r="C91" s="299">
        <v>2018</v>
      </c>
      <c r="D91" s="323">
        <v>898.99</v>
      </c>
    </row>
    <row r="92" spans="1:4" s="297" customFormat="1" ht="12.75">
      <c r="A92" s="309">
        <v>5</v>
      </c>
      <c r="B92" s="1" t="s">
        <v>490</v>
      </c>
      <c r="C92" s="1">
        <v>2018</v>
      </c>
      <c r="D92" s="411">
        <v>340</v>
      </c>
    </row>
    <row r="93" spans="1:4" s="297" customFormat="1" ht="12.75">
      <c r="A93" s="309">
        <v>6</v>
      </c>
      <c r="B93" s="1" t="s">
        <v>563</v>
      </c>
      <c r="C93" s="1">
        <v>2019</v>
      </c>
      <c r="D93" s="411">
        <v>1200</v>
      </c>
    </row>
    <row r="94" spans="1:4" s="297" customFormat="1" ht="12.75">
      <c r="A94" s="309">
        <v>7</v>
      </c>
      <c r="B94" s="1" t="s">
        <v>564</v>
      </c>
      <c r="C94" s="1">
        <v>2019</v>
      </c>
      <c r="D94" s="411">
        <v>430</v>
      </c>
    </row>
    <row r="95" spans="1:4" s="297" customFormat="1" ht="13.5" thickBot="1">
      <c r="A95" s="309">
        <v>8</v>
      </c>
      <c r="B95" s="1" t="s">
        <v>565</v>
      </c>
      <c r="C95" s="1">
        <v>2019</v>
      </c>
      <c r="D95" s="411">
        <v>110</v>
      </c>
    </row>
    <row r="96" spans="1:4" s="4" customFormat="1" ht="13.5" customHeight="1">
      <c r="A96" s="75"/>
      <c r="B96" s="585" t="s">
        <v>0</v>
      </c>
      <c r="C96" s="585" t="s">
        <v>1</v>
      </c>
      <c r="D96" s="62">
        <f>SUM(D88:D95)</f>
        <v>5862.49</v>
      </c>
    </row>
    <row r="97" spans="1:4" s="4" customFormat="1" ht="13.5" customHeight="1" thickBot="1">
      <c r="A97" s="595" t="s">
        <v>73</v>
      </c>
      <c r="B97" s="595"/>
      <c r="C97" s="595"/>
      <c r="D97" s="595"/>
    </row>
    <row r="98" spans="1:4" ht="13.5" thickBot="1">
      <c r="A98" s="576" t="s">
        <v>387</v>
      </c>
      <c r="B98" s="577"/>
      <c r="C98" s="577"/>
      <c r="D98" s="578"/>
    </row>
    <row r="99" spans="1:4" s="4" customFormat="1" ht="13.5" customHeight="1">
      <c r="A99" s="2">
        <v>1</v>
      </c>
      <c r="B99" s="1" t="s">
        <v>90</v>
      </c>
      <c r="C99" s="2">
        <v>2016</v>
      </c>
      <c r="D99" s="34">
        <v>3884.34</v>
      </c>
    </row>
    <row r="100" spans="1:4" s="4" customFormat="1" ht="13.5" customHeight="1">
      <c r="A100" s="2">
        <v>2</v>
      </c>
      <c r="B100" s="1" t="s">
        <v>88</v>
      </c>
      <c r="C100" s="2">
        <v>2016</v>
      </c>
      <c r="D100" s="34">
        <v>773.67</v>
      </c>
    </row>
    <row r="101" spans="1:4" s="4" customFormat="1" ht="12.75">
      <c r="A101" s="2">
        <v>3</v>
      </c>
      <c r="B101" s="1" t="s">
        <v>492</v>
      </c>
      <c r="C101" s="2">
        <v>2018</v>
      </c>
      <c r="D101" s="313">
        <v>828.99</v>
      </c>
    </row>
    <row r="102" spans="1:4" s="4" customFormat="1" ht="13.5" thickBot="1">
      <c r="A102" s="596" t="s">
        <v>0</v>
      </c>
      <c r="B102" s="596" t="s">
        <v>1</v>
      </c>
      <c r="C102" s="2"/>
      <c r="D102" s="63">
        <f>SUM(D99:D101)</f>
        <v>5487</v>
      </c>
    </row>
    <row r="103" spans="1:4" s="4" customFormat="1" ht="14.25" customHeight="1" thickBot="1">
      <c r="A103" s="582" t="s">
        <v>297</v>
      </c>
      <c r="B103" s="583"/>
      <c r="C103" s="583"/>
      <c r="D103" s="584"/>
    </row>
    <row r="104" spans="1:4" ht="13.5" thickBot="1">
      <c r="A104" s="576" t="s">
        <v>387</v>
      </c>
      <c r="B104" s="577"/>
      <c r="C104" s="577"/>
      <c r="D104" s="578"/>
    </row>
    <row r="105" spans="1:4" s="4" customFormat="1" ht="12.75">
      <c r="A105" s="27">
        <v>1</v>
      </c>
      <c r="B105" s="1" t="s">
        <v>295</v>
      </c>
      <c r="C105" s="2">
        <v>2015</v>
      </c>
      <c r="D105" s="31">
        <v>1949</v>
      </c>
    </row>
    <row r="106" spans="1:4" s="4" customFormat="1" ht="12.75">
      <c r="A106" s="27">
        <v>2</v>
      </c>
      <c r="B106" s="1" t="s">
        <v>295</v>
      </c>
      <c r="C106" s="2">
        <v>2015</v>
      </c>
      <c r="D106" s="31">
        <v>1949</v>
      </c>
    </row>
    <row r="107" spans="1:4" s="4" customFormat="1" ht="12.75">
      <c r="A107" s="54">
        <v>3</v>
      </c>
      <c r="B107" s="39" t="s">
        <v>296</v>
      </c>
      <c r="C107" s="40">
        <v>2016</v>
      </c>
      <c r="D107" s="33">
        <v>523.49</v>
      </c>
    </row>
    <row r="108" spans="1:4" s="4" customFormat="1" ht="12.75">
      <c r="A108" s="2">
        <v>4</v>
      </c>
      <c r="B108" s="1" t="s">
        <v>428</v>
      </c>
      <c r="C108" s="2">
        <v>2017</v>
      </c>
      <c r="D108" s="313">
        <v>990</v>
      </c>
    </row>
    <row r="109" spans="1:4" s="4" customFormat="1" ht="13.5" customHeight="1">
      <c r="A109" s="2">
        <v>5</v>
      </c>
      <c r="B109" s="1" t="s">
        <v>493</v>
      </c>
      <c r="C109" s="2">
        <v>2018</v>
      </c>
      <c r="D109" s="313">
        <v>2179</v>
      </c>
    </row>
    <row r="110" spans="1:4" s="4" customFormat="1" ht="12.75">
      <c r="A110" s="2">
        <v>6</v>
      </c>
      <c r="B110" s="1" t="s">
        <v>494</v>
      </c>
      <c r="C110" s="2">
        <v>2018</v>
      </c>
      <c r="D110" s="313">
        <v>799.5</v>
      </c>
    </row>
    <row r="111" spans="1:4" s="4" customFormat="1" ht="12.75">
      <c r="A111" s="2">
        <v>7</v>
      </c>
      <c r="B111" s="408" t="s">
        <v>561</v>
      </c>
      <c r="C111" s="409">
        <v>2019</v>
      </c>
      <c r="D111" s="407">
        <v>1783.5</v>
      </c>
    </row>
    <row r="112" spans="1:4" s="4" customFormat="1" ht="13.5" thickBot="1">
      <c r="A112" s="40">
        <v>8</v>
      </c>
      <c r="B112" s="430" t="s">
        <v>562</v>
      </c>
      <c r="C112" s="429">
        <v>2019</v>
      </c>
      <c r="D112" s="428">
        <v>2108.22</v>
      </c>
    </row>
    <row r="113" spans="1:4" ht="13.5" thickBot="1">
      <c r="A113" s="47"/>
      <c r="B113" s="64" t="s">
        <v>0</v>
      </c>
      <c r="C113" s="35"/>
      <c r="D113" s="50">
        <f>SUM(D105:D112)</f>
        <v>12281.71</v>
      </c>
    </row>
    <row r="114" spans="1:5" s="4" customFormat="1" ht="12.75" customHeight="1" thickBot="1">
      <c r="A114" s="576" t="s">
        <v>388</v>
      </c>
      <c r="B114" s="577"/>
      <c r="C114" s="577"/>
      <c r="D114" s="578"/>
      <c r="E114" s="15"/>
    </row>
    <row r="115" spans="1:4" s="4" customFormat="1" ht="13.5" thickBot="1">
      <c r="A115" s="41"/>
      <c r="B115" s="42"/>
      <c r="C115" s="43"/>
      <c r="D115" s="65"/>
    </row>
    <row r="116" spans="1:4" ht="13.5" thickBot="1">
      <c r="A116" s="47"/>
      <c r="B116" s="594" t="s">
        <v>11</v>
      </c>
      <c r="C116" s="594"/>
      <c r="D116" s="50">
        <f>SUM(D115)</f>
        <v>0</v>
      </c>
    </row>
    <row r="117" spans="1:4" ht="13.5" thickBot="1">
      <c r="A117" s="582" t="s">
        <v>393</v>
      </c>
      <c r="B117" s="583"/>
      <c r="C117" s="583"/>
      <c r="D117" s="584"/>
    </row>
    <row r="118" spans="1:4" ht="13.5" thickBot="1">
      <c r="A118" s="576" t="s">
        <v>387</v>
      </c>
      <c r="B118" s="577"/>
      <c r="C118" s="577"/>
      <c r="D118" s="578"/>
    </row>
    <row r="119" spans="1:4" s="4" customFormat="1" ht="12.75">
      <c r="A119" s="2">
        <v>1</v>
      </c>
      <c r="B119" s="1" t="s">
        <v>429</v>
      </c>
      <c r="C119" s="2">
        <v>2018</v>
      </c>
      <c r="D119" s="313">
        <v>9500</v>
      </c>
    </row>
    <row r="120" spans="1:4" s="4" customFormat="1" ht="12.75">
      <c r="A120" s="2">
        <v>2</v>
      </c>
      <c r="B120" s="1" t="s">
        <v>430</v>
      </c>
      <c r="C120" s="2">
        <v>2018</v>
      </c>
      <c r="D120" s="313">
        <v>2000</v>
      </c>
    </row>
    <row r="121" spans="1:4" s="4" customFormat="1" ht="13.5" thickBot="1">
      <c r="A121" s="421">
        <v>3</v>
      </c>
      <c r="B121" s="408" t="s">
        <v>313</v>
      </c>
      <c r="C121" s="409">
        <v>2019</v>
      </c>
      <c r="D121" s="407">
        <v>2108.22</v>
      </c>
    </row>
    <row r="122" spans="1:4" s="5" customFormat="1" ht="12" customHeight="1" thickBot="1">
      <c r="A122" s="47"/>
      <c r="B122" s="48" t="s">
        <v>0</v>
      </c>
      <c r="C122" s="49"/>
      <c r="D122" s="50">
        <f>SUM(D119:D121)</f>
        <v>13608.22</v>
      </c>
    </row>
    <row r="123" spans="1:5" s="4" customFormat="1" ht="12.75" customHeight="1" thickBot="1">
      <c r="A123" s="576" t="s">
        <v>388</v>
      </c>
      <c r="B123" s="577"/>
      <c r="C123" s="577"/>
      <c r="D123" s="578"/>
      <c r="E123" s="15"/>
    </row>
    <row r="124" spans="1:4" ht="12.75">
      <c r="A124" s="54">
        <v>1</v>
      </c>
      <c r="B124" s="39" t="s">
        <v>314</v>
      </c>
      <c r="C124" s="40">
        <v>2016</v>
      </c>
      <c r="D124" s="33">
        <v>1360.9</v>
      </c>
    </row>
    <row r="125" spans="1:4" s="4" customFormat="1" ht="12.75">
      <c r="A125" s="2">
        <v>2</v>
      </c>
      <c r="B125" s="1" t="s">
        <v>431</v>
      </c>
      <c r="C125" s="2">
        <v>2016</v>
      </c>
      <c r="D125" s="313">
        <v>1259.1</v>
      </c>
    </row>
    <row r="126" spans="1:4" s="4" customFormat="1" ht="13.5" thickBot="1">
      <c r="A126" s="2">
        <v>3</v>
      </c>
      <c r="B126" s="1" t="s">
        <v>80</v>
      </c>
      <c r="C126" s="2">
        <v>2017</v>
      </c>
      <c r="D126" s="313">
        <v>3200</v>
      </c>
    </row>
    <row r="127" spans="1:4" s="5" customFormat="1" ht="13.5" thickBot="1">
      <c r="A127" s="47"/>
      <c r="B127" s="48" t="s">
        <v>0</v>
      </c>
      <c r="C127" s="49"/>
      <c r="D127" s="50">
        <f>SUM(D124:D126)</f>
        <v>5820</v>
      </c>
    </row>
    <row r="128" spans="1:4" s="4" customFormat="1" ht="13.5" thickBot="1">
      <c r="A128" s="582" t="s">
        <v>74</v>
      </c>
      <c r="B128" s="583"/>
      <c r="C128" s="583"/>
      <c r="D128" s="584"/>
    </row>
    <row r="129" spans="1:4" ht="13.5" thickBot="1">
      <c r="A129" s="576" t="s">
        <v>387</v>
      </c>
      <c r="B129" s="577"/>
      <c r="C129" s="577"/>
      <c r="D129" s="578"/>
    </row>
    <row r="130" spans="1:4" s="297" customFormat="1" ht="12.75">
      <c r="A130" s="27">
        <v>1</v>
      </c>
      <c r="B130" s="28" t="s">
        <v>367</v>
      </c>
      <c r="C130" s="29">
        <v>2015</v>
      </c>
      <c r="D130" s="66">
        <v>7314</v>
      </c>
    </row>
    <row r="131" spans="1:4" s="297" customFormat="1" ht="12.75">
      <c r="A131" s="309">
        <v>2</v>
      </c>
      <c r="B131" s="299" t="s">
        <v>497</v>
      </c>
      <c r="C131" s="309">
        <v>2018</v>
      </c>
      <c r="D131" s="323">
        <v>975</v>
      </c>
    </row>
    <row r="132" spans="1:4" s="297" customFormat="1" ht="12.75">
      <c r="A132" s="37">
        <v>3</v>
      </c>
      <c r="B132" s="38" t="s">
        <v>552</v>
      </c>
      <c r="C132" s="37">
        <v>2016</v>
      </c>
      <c r="D132" s="410">
        <v>2199.24</v>
      </c>
    </row>
    <row r="133" spans="1:4" s="297" customFormat="1" ht="12.75">
      <c r="A133" s="2">
        <v>4</v>
      </c>
      <c r="B133" s="1" t="s">
        <v>553</v>
      </c>
      <c r="C133" s="2">
        <v>2016</v>
      </c>
      <c r="D133" s="411">
        <v>538.74</v>
      </c>
    </row>
    <row r="134" spans="1:4" s="297" customFormat="1" ht="12.75">
      <c r="A134" s="2">
        <v>5</v>
      </c>
      <c r="B134" s="1" t="s">
        <v>554</v>
      </c>
      <c r="C134" s="2">
        <v>2016</v>
      </c>
      <c r="D134" s="411">
        <v>2200.22</v>
      </c>
    </row>
    <row r="135" spans="1:4" s="297" customFormat="1" ht="12.75">
      <c r="A135" s="2">
        <v>6</v>
      </c>
      <c r="B135" s="1" t="s">
        <v>553</v>
      </c>
      <c r="C135" s="2">
        <v>2016</v>
      </c>
      <c r="D135" s="411">
        <v>599</v>
      </c>
    </row>
    <row r="136" spans="1:4" s="297" customFormat="1" ht="12.75">
      <c r="A136" s="2">
        <v>7</v>
      </c>
      <c r="B136" s="408" t="s">
        <v>546</v>
      </c>
      <c r="C136" s="409">
        <v>2018</v>
      </c>
      <c r="D136" s="407">
        <v>1699.99</v>
      </c>
    </row>
    <row r="137" spans="1:4" s="297" customFormat="1" ht="12.75">
      <c r="A137" s="2">
        <v>8</v>
      </c>
      <c r="B137" s="408" t="s">
        <v>547</v>
      </c>
      <c r="C137" s="409">
        <v>2018</v>
      </c>
      <c r="D137" s="407">
        <v>1259.99</v>
      </c>
    </row>
    <row r="138" spans="1:4" s="297" customFormat="1" ht="12.75">
      <c r="A138" s="2">
        <v>9</v>
      </c>
      <c r="B138" s="408" t="s">
        <v>548</v>
      </c>
      <c r="C138" s="409">
        <v>2018</v>
      </c>
      <c r="D138" s="407">
        <v>1349.99</v>
      </c>
    </row>
    <row r="139" spans="1:4" s="297" customFormat="1" ht="12.75">
      <c r="A139" s="2">
        <v>10</v>
      </c>
      <c r="B139" s="408" t="s">
        <v>549</v>
      </c>
      <c r="C139" s="409">
        <v>2019</v>
      </c>
      <c r="D139" s="407">
        <v>1954.47</v>
      </c>
    </row>
    <row r="140" spans="1:4" s="297" customFormat="1" ht="12.75">
      <c r="A140" s="2">
        <v>11</v>
      </c>
      <c r="B140" s="408" t="s">
        <v>550</v>
      </c>
      <c r="C140" s="409">
        <v>2019</v>
      </c>
      <c r="D140" s="407">
        <v>1488.3</v>
      </c>
    </row>
    <row r="141" spans="1:4" s="297" customFormat="1" ht="13.5" thickBot="1">
      <c r="A141" s="2">
        <v>12</v>
      </c>
      <c r="B141" s="408" t="s">
        <v>551</v>
      </c>
      <c r="C141" s="409">
        <v>2019</v>
      </c>
      <c r="D141" s="407">
        <v>1033.2</v>
      </c>
    </row>
    <row r="142" spans="1:6" s="4" customFormat="1" ht="12.75" customHeight="1" thickBot="1">
      <c r="A142" s="67"/>
      <c r="B142" s="67" t="s">
        <v>0</v>
      </c>
      <c r="C142" s="76"/>
      <c r="D142" s="77">
        <f>SUM(D130:D141)</f>
        <v>22612.140000000003</v>
      </c>
      <c r="F142" s="68"/>
    </row>
    <row r="143" spans="1:5" s="4" customFormat="1" ht="12.75" customHeight="1" thickBot="1">
      <c r="A143" s="576" t="s">
        <v>388</v>
      </c>
      <c r="B143" s="577"/>
      <c r="C143" s="577"/>
      <c r="D143" s="578"/>
      <c r="E143" s="15"/>
    </row>
    <row r="144" spans="1:4" s="297" customFormat="1" ht="12.75">
      <c r="A144" s="309">
        <v>1</v>
      </c>
      <c r="B144" s="299" t="s">
        <v>495</v>
      </c>
      <c r="C144" s="309">
        <v>2018</v>
      </c>
      <c r="D144" s="323">
        <v>1849</v>
      </c>
    </row>
    <row r="145" spans="1:4" s="297" customFormat="1" ht="13.5" thickBot="1">
      <c r="A145" s="361">
        <v>2</v>
      </c>
      <c r="B145" s="314" t="s">
        <v>496</v>
      </c>
      <c r="C145" s="361">
        <v>2018</v>
      </c>
      <c r="D145" s="362">
        <v>779.99</v>
      </c>
    </row>
    <row r="146" spans="1:4" s="297" customFormat="1" ht="13.5" thickBot="1">
      <c r="A146" s="363"/>
      <c r="B146" s="48" t="s">
        <v>0</v>
      </c>
      <c r="C146" s="48"/>
      <c r="D146" s="364">
        <f>D145+D144</f>
        <v>2628.99</v>
      </c>
    </row>
    <row r="147" spans="1:6" s="4" customFormat="1" ht="13.5" thickBot="1">
      <c r="A147" s="591" t="s">
        <v>75</v>
      </c>
      <c r="B147" s="592"/>
      <c r="C147" s="592"/>
      <c r="D147" s="593"/>
      <c r="E147" s="3"/>
      <c r="F147" s="68"/>
    </row>
    <row r="148" spans="1:4" ht="27.75" customHeight="1" thickBot="1">
      <c r="A148" s="576" t="s">
        <v>387</v>
      </c>
      <c r="B148" s="577"/>
      <c r="C148" s="577"/>
      <c r="D148" s="578"/>
    </row>
    <row r="149" spans="1:4" s="4" customFormat="1" ht="12.75">
      <c r="A149" s="2">
        <v>1</v>
      </c>
      <c r="B149" s="1" t="s">
        <v>344</v>
      </c>
      <c r="C149" s="1" t="s">
        <v>345</v>
      </c>
      <c r="D149" s="313">
        <v>789</v>
      </c>
    </row>
    <row r="150" spans="1:4" s="4" customFormat="1" ht="12.75">
      <c r="A150" s="2">
        <v>2</v>
      </c>
      <c r="B150" s="1" t="s">
        <v>346</v>
      </c>
      <c r="C150" s="1" t="s">
        <v>347</v>
      </c>
      <c r="D150" s="313">
        <v>3500</v>
      </c>
    </row>
    <row r="151" spans="1:4" s="4" customFormat="1" ht="12.75">
      <c r="A151" s="2">
        <v>3</v>
      </c>
      <c r="B151" s="1" t="s">
        <v>507</v>
      </c>
      <c r="C151" s="1" t="s">
        <v>349</v>
      </c>
      <c r="D151" s="313">
        <v>290</v>
      </c>
    </row>
    <row r="152" spans="1:4" s="4" customFormat="1" ht="12.75">
      <c r="A152" s="2">
        <v>4</v>
      </c>
      <c r="B152" s="1" t="s">
        <v>439</v>
      </c>
      <c r="C152" s="1" t="s">
        <v>349</v>
      </c>
      <c r="D152" s="313">
        <v>510</v>
      </c>
    </row>
    <row r="153" spans="1:4" s="4" customFormat="1" ht="12.75">
      <c r="A153" s="2">
        <v>5</v>
      </c>
      <c r="B153" s="1" t="s">
        <v>440</v>
      </c>
      <c r="C153" s="1" t="s">
        <v>349</v>
      </c>
      <c r="D153" s="313">
        <v>690</v>
      </c>
    </row>
    <row r="154" spans="1:4" s="4" customFormat="1" ht="12.75">
      <c r="A154" s="2">
        <v>6</v>
      </c>
      <c r="B154" s="1" t="s">
        <v>441</v>
      </c>
      <c r="C154" s="1" t="s">
        <v>348</v>
      </c>
      <c r="D154" s="313">
        <v>120</v>
      </c>
    </row>
    <row r="155" spans="1:4" s="4" customFormat="1" ht="12.75">
      <c r="A155" s="2">
        <v>7</v>
      </c>
      <c r="B155" s="1" t="s">
        <v>441</v>
      </c>
      <c r="C155" s="1" t="s">
        <v>291</v>
      </c>
      <c r="D155" s="313">
        <v>120</v>
      </c>
    </row>
    <row r="156" spans="1:4" s="4" customFormat="1" ht="12.75">
      <c r="A156" s="2">
        <v>8</v>
      </c>
      <c r="B156" s="1" t="s">
        <v>442</v>
      </c>
      <c r="C156" s="1" t="s">
        <v>291</v>
      </c>
      <c r="D156" s="313">
        <v>2000</v>
      </c>
    </row>
    <row r="157" spans="1:4" s="4" customFormat="1" ht="12.75">
      <c r="A157" s="2">
        <v>9</v>
      </c>
      <c r="B157" s="1" t="s">
        <v>343</v>
      </c>
      <c r="C157" s="1" t="s">
        <v>292</v>
      </c>
      <c r="D157" s="313">
        <v>746</v>
      </c>
    </row>
    <row r="158" spans="1:4" s="4" customFormat="1" ht="12.75">
      <c r="A158" s="2">
        <v>10</v>
      </c>
      <c r="B158" s="1" t="s">
        <v>443</v>
      </c>
      <c r="C158" s="1" t="s">
        <v>444</v>
      </c>
      <c r="D158" s="313">
        <v>90</v>
      </c>
    </row>
    <row r="159" spans="1:4" s="4" customFormat="1" ht="12.75">
      <c r="A159" s="2">
        <v>11</v>
      </c>
      <c r="B159" s="1" t="s">
        <v>445</v>
      </c>
      <c r="C159" s="1" t="s">
        <v>446</v>
      </c>
      <c r="D159" s="313">
        <v>530</v>
      </c>
    </row>
    <row r="160" spans="1:4" s="4" customFormat="1" ht="12.75">
      <c r="A160" s="2">
        <v>12</v>
      </c>
      <c r="B160" s="1" t="s">
        <v>447</v>
      </c>
      <c r="C160" s="1" t="s">
        <v>448</v>
      </c>
      <c r="D160" s="313">
        <v>1400</v>
      </c>
    </row>
    <row r="161" spans="1:4" s="4" customFormat="1" ht="25.5">
      <c r="A161" s="2">
        <v>13</v>
      </c>
      <c r="B161" s="1" t="s">
        <v>508</v>
      </c>
      <c r="C161" s="1" t="s">
        <v>509</v>
      </c>
      <c r="D161" s="313">
        <v>2527.65</v>
      </c>
    </row>
    <row r="162" spans="1:4" s="4" customFormat="1" ht="25.5">
      <c r="A162" s="2">
        <v>14</v>
      </c>
      <c r="B162" s="1" t="s">
        <v>510</v>
      </c>
      <c r="C162" s="1" t="s">
        <v>509</v>
      </c>
      <c r="D162" s="313">
        <v>482.37</v>
      </c>
    </row>
    <row r="163" spans="1:4" s="4" customFormat="1" ht="25.5">
      <c r="A163" s="2">
        <v>15</v>
      </c>
      <c r="B163" s="1" t="s">
        <v>511</v>
      </c>
      <c r="C163" s="1" t="s">
        <v>509</v>
      </c>
      <c r="D163" s="313">
        <v>2527.65</v>
      </c>
    </row>
    <row r="164" spans="1:4" s="4" customFormat="1" ht="25.5">
      <c r="A164" s="2">
        <v>16</v>
      </c>
      <c r="B164" s="1" t="s">
        <v>512</v>
      </c>
      <c r="C164" s="1" t="s">
        <v>509</v>
      </c>
      <c r="D164" s="313">
        <v>482.37</v>
      </c>
    </row>
    <row r="165" spans="1:4" s="4" customFormat="1" ht="25.5">
      <c r="A165" s="2">
        <v>17</v>
      </c>
      <c r="B165" s="1" t="s">
        <v>513</v>
      </c>
      <c r="C165" s="1" t="s">
        <v>509</v>
      </c>
      <c r="D165" s="313">
        <v>2527.65</v>
      </c>
    </row>
    <row r="166" spans="1:4" s="4" customFormat="1" ht="25.5">
      <c r="A166" s="2">
        <v>18</v>
      </c>
      <c r="B166" s="1" t="s">
        <v>514</v>
      </c>
      <c r="C166" s="1" t="s">
        <v>509</v>
      </c>
      <c r="D166" s="313">
        <v>482.37</v>
      </c>
    </row>
    <row r="167" spans="1:4" s="4" customFormat="1" ht="25.5">
      <c r="A167" s="2">
        <v>19</v>
      </c>
      <c r="B167" s="1" t="s">
        <v>515</v>
      </c>
      <c r="C167" s="1" t="s">
        <v>509</v>
      </c>
      <c r="D167" s="313">
        <v>2527.65</v>
      </c>
    </row>
    <row r="168" spans="1:4" s="4" customFormat="1" ht="25.5">
      <c r="A168" s="2">
        <v>20</v>
      </c>
      <c r="B168" s="1" t="s">
        <v>516</v>
      </c>
      <c r="C168" s="1" t="s">
        <v>509</v>
      </c>
      <c r="D168" s="313">
        <v>482.37</v>
      </c>
    </row>
    <row r="169" spans="1:4" s="4" customFormat="1" ht="25.5">
      <c r="A169" s="2">
        <v>21</v>
      </c>
      <c r="B169" s="1" t="s">
        <v>517</v>
      </c>
      <c r="C169" s="1" t="s">
        <v>509</v>
      </c>
      <c r="D169" s="313">
        <v>2527.65</v>
      </c>
    </row>
    <row r="170" spans="1:4" s="4" customFormat="1" ht="25.5">
      <c r="A170" s="2">
        <v>22</v>
      </c>
      <c r="B170" s="1" t="s">
        <v>518</v>
      </c>
      <c r="C170" s="1" t="s">
        <v>509</v>
      </c>
      <c r="D170" s="313">
        <v>482.37</v>
      </c>
    </row>
    <row r="171" spans="1:4" s="4" customFormat="1" ht="25.5">
      <c r="A171" s="2">
        <v>23</v>
      </c>
      <c r="B171" s="1" t="s">
        <v>519</v>
      </c>
      <c r="C171" s="1" t="s">
        <v>509</v>
      </c>
      <c r="D171" s="313">
        <v>2527.65</v>
      </c>
    </row>
    <row r="172" spans="1:4" s="4" customFormat="1" ht="25.5">
      <c r="A172" s="2">
        <v>24</v>
      </c>
      <c r="B172" s="1" t="s">
        <v>520</v>
      </c>
      <c r="C172" s="1" t="s">
        <v>509</v>
      </c>
      <c r="D172" s="313">
        <v>482.37</v>
      </c>
    </row>
    <row r="173" spans="1:4" s="4" customFormat="1" ht="25.5">
      <c r="A173" s="2">
        <v>25</v>
      </c>
      <c r="B173" s="1" t="s">
        <v>521</v>
      </c>
      <c r="C173" s="1" t="s">
        <v>509</v>
      </c>
      <c r="D173" s="313">
        <v>2527.65</v>
      </c>
    </row>
    <row r="174" spans="1:4" s="4" customFormat="1" ht="25.5">
      <c r="A174" s="2">
        <v>26</v>
      </c>
      <c r="B174" s="1" t="s">
        <v>522</v>
      </c>
      <c r="C174" s="1" t="s">
        <v>509</v>
      </c>
      <c r="D174" s="313">
        <v>482.37</v>
      </c>
    </row>
    <row r="175" spans="1:4" s="4" customFormat="1" ht="25.5">
      <c r="A175" s="2">
        <v>27</v>
      </c>
      <c r="B175" s="1" t="s">
        <v>523</v>
      </c>
      <c r="C175" s="1" t="s">
        <v>509</v>
      </c>
      <c r="D175" s="313">
        <v>2527.65</v>
      </c>
    </row>
    <row r="176" spans="1:4" s="4" customFormat="1" ht="25.5">
      <c r="A176" s="2">
        <v>28</v>
      </c>
      <c r="B176" s="1" t="s">
        <v>524</v>
      </c>
      <c r="C176" s="1" t="s">
        <v>509</v>
      </c>
      <c r="D176" s="313">
        <v>482.37</v>
      </c>
    </row>
    <row r="177" spans="1:4" s="4" customFormat="1" ht="25.5">
      <c r="A177" s="2">
        <v>29</v>
      </c>
      <c r="B177" s="1" t="s">
        <v>525</v>
      </c>
      <c r="C177" s="1" t="s">
        <v>509</v>
      </c>
      <c r="D177" s="313">
        <v>2527.65</v>
      </c>
    </row>
    <row r="178" spans="1:4" s="4" customFormat="1" ht="25.5">
      <c r="A178" s="2">
        <v>30</v>
      </c>
      <c r="B178" s="1" t="s">
        <v>526</v>
      </c>
      <c r="C178" s="1" t="s">
        <v>509</v>
      </c>
      <c r="D178" s="313">
        <v>482.37</v>
      </c>
    </row>
    <row r="179" spans="1:4" s="4" customFormat="1" ht="25.5">
      <c r="A179" s="2">
        <v>31</v>
      </c>
      <c r="B179" s="1" t="s">
        <v>527</v>
      </c>
      <c r="C179" s="1" t="s">
        <v>509</v>
      </c>
      <c r="D179" s="313">
        <v>2527.65</v>
      </c>
    </row>
    <row r="180" spans="1:4" s="4" customFormat="1" ht="25.5">
      <c r="A180" s="2">
        <v>32</v>
      </c>
      <c r="B180" s="1" t="s">
        <v>528</v>
      </c>
      <c r="C180" s="1" t="s">
        <v>509</v>
      </c>
      <c r="D180" s="313">
        <v>482.37</v>
      </c>
    </row>
    <row r="181" spans="1:4" s="4" customFormat="1" ht="25.5">
      <c r="A181" s="2">
        <v>33</v>
      </c>
      <c r="B181" s="1" t="s">
        <v>529</v>
      </c>
      <c r="C181" s="1" t="s">
        <v>509</v>
      </c>
      <c r="D181" s="313">
        <v>2527.65</v>
      </c>
    </row>
    <row r="182" spans="1:4" s="4" customFormat="1" ht="25.5">
      <c r="A182" s="2">
        <v>34</v>
      </c>
      <c r="B182" s="1" t="s">
        <v>530</v>
      </c>
      <c r="C182" s="1" t="s">
        <v>509</v>
      </c>
      <c r="D182" s="313">
        <v>482.37</v>
      </c>
    </row>
    <row r="183" spans="1:4" s="4" customFormat="1" ht="25.5">
      <c r="A183" s="2">
        <v>35</v>
      </c>
      <c r="B183" s="1" t="s">
        <v>531</v>
      </c>
      <c r="C183" s="1" t="s">
        <v>509</v>
      </c>
      <c r="D183" s="313">
        <v>2527.65</v>
      </c>
    </row>
    <row r="184" spans="1:4" s="4" customFormat="1" ht="25.5">
      <c r="A184" s="2">
        <v>36</v>
      </c>
      <c r="B184" s="1" t="s">
        <v>532</v>
      </c>
      <c r="C184" s="1" t="s">
        <v>509</v>
      </c>
      <c r="D184" s="313">
        <v>482.37</v>
      </c>
    </row>
    <row r="185" spans="1:4" s="4" customFormat="1" ht="25.5">
      <c r="A185" s="2">
        <v>37</v>
      </c>
      <c r="B185" s="1" t="s">
        <v>533</v>
      </c>
      <c r="C185" s="1" t="s">
        <v>509</v>
      </c>
      <c r="D185" s="313">
        <v>2527.65</v>
      </c>
    </row>
    <row r="186" spans="1:4" s="4" customFormat="1" ht="25.5">
      <c r="A186" s="2">
        <v>38</v>
      </c>
      <c r="B186" s="1" t="s">
        <v>534</v>
      </c>
      <c r="C186" s="1" t="s">
        <v>509</v>
      </c>
      <c r="D186" s="313">
        <v>482.37</v>
      </c>
    </row>
    <row r="187" spans="1:4" s="4" customFormat="1" ht="25.5">
      <c r="A187" s="2">
        <v>39</v>
      </c>
      <c r="B187" s="1" t="s">
        <v>535</v>
      </c>
      <c r="C187" s="1" t="s">
        <v>509</v>
      </c>
      <c r="D187" s="313">
        <v>2527.65</v>
      </c>
    </row>
    <row r="188" spans="1:4" s="4" customFormat="1" ht="25.5">
      <c r="A188" s="2">
        <v>40</v>
      </c>
      <c r="B188" s="1" t="s">
        <v>536</v>
      </c>
      <c r="C188" s="1" t="s">
        <v>509</v>
      </c>
      <c r="D188" s="313">
        <v>482.37</v>
      </c>
    </row>
    <row r="189" spans="1:4" s="4" customFormat="1" ht="25.5">
      <c r="A189" s="2">
        <v>41</v>
      </c>
      <c r="B189" s="1" t="s">
        <v>537</v>
      </c>
      <c r="C189" s="1" t="s">
        <v>509</v>
      </c>
      <c r="D189" s="313">
        <v>2527.65</v>
      </c>
    </row>
    <row r="190" spans="1:4" s="4" customFormat="1" ht="25.5">
      <c r="A190" s="2">
        <v>42</v>
      </c>
      <c r="B190" s="1" t="s">
        <v>538</v>
      </c>
      <c r="C190" s="1" t="s">
        <v>509</v>
      </c>
      <c r="D190" s="313">
        <v>482.37</v>
      </c>
    </row>
    <row r="191" spans="1:4" s="4" customFormat="1" ht="12.75">
      <c r="A191" s="2">
        <v>43</v>
      </c>
      <c r="B191" s="1" t="s">
        <v>539</v>
      </c>
      <c r="C191" s="1" t="s">
        <v>540</v>
      </c>
      <c r="D191" s="313">
        <v>1300</v>
      </c>
    </row>
    <row r="192" spans="1:4" s="4" customFormat="1" ht="12.75">
      <c r="A192" s="2">
        <v>44</v>
      </c>
      <c r="B192" s="437" t="s">
        <v>572</v>
      </c>
      <c r="C192" s="438">
        <v>2019</v>
      </c>
      <c r="D192" s="440">
        <v>1911.42</v>
      </c>
    </row>
    <row r="193" spans="1:4" s="4" customFormat="1" ht="12.75">
      <c r="A193" s="2">
        <v>45</v>
      </c>
      <c r="B193" s="437" t="s">
        <v>573</v>
      </c>
      <c r="C193" s="438">
        <v>2019</v>
      </c>
      <c r="D193" s="440">
        <v>3495.17</v>
      </c>
    </row>
    <row r="194" spans="1:4" s="4" customFormat="1" ht="12.75">
      <c r="A194" s="2">
        <v>46</v>
      </c>
      <c r="B194" s="437" t="s">
        <v>574</v>
      </c>
      <c r="C194" s="438">
        <v>2019</v>
      </c>
      <c r="D194" s="440">
        <v>8003.1</v>
      </c>
    </row>
    <row r="195" spans="1:4" s="4" customFormat="1" ht="12.75">
      <c r="A195" s="2">
        <v>47</v>
      </c>
      <c r="B195" s="437" t="s">
        <v>575</v>
      </c>
      <c r="C195" s="438">
        <v>2019</v>
      </c>
      <c r="D195" s="440">
        <f>2*1445.97</f>
        <v>2891.94</v>
      </c>
    </row>
    <row r="196" spans="1:4" s="4" customFormat="1" ht="12.75">
      <c r="A196" s="2">
        <v>48</v>
      </c>
      <c r="B196" s="437" t="s">
        <v>576</v>
      </c>
      <c r="C196" s="438">
        <v>2019</v>
      </c>
      <c r="D196" s="440">
        <f>2*1383.13</f>
        <v>2766.26</v>
      </c>
    </row>
    <row r="197" spans="1:4" s="4" customFormat="1" ht="12.75">
      <c r="A197" s="2">
        <v>49</v>
      </c>
      <c r="B197" s="437" t="s">
        <v>577</v>
      </c>
      <c r="C197" s="438">
        <v>2019</v>
      </c>
      <c r="D197" s="440">
        <v>1770.45</v>
      </c>
    </row>
    <row r="198" spans="1:4" s="4" customFormat="1" ht="12.75">
      <c r="A198" s="2">
        <v>50</v>
      </c>
      <c r="B198" s="437" t="s">
        <v>578</v>
      </c>
      <c r="C198" s="438">
        <v>2019</v>
      </c>
      <c r="D198" s="440">
        <v>1770.45</v>
      </c>
    </row>
    <row r="199" spans="1:4" s="4" customFormat="1" ht="12.75">
      <c r="A199" s="2">
        <v>51</v>
      </c>
      <c r="B199" s="437" t="s">
        <v>579</v>
      </c>
      <c r="C199" s="438">
        <v>2019</v>
      </c>
      <c r="D199" s="440">
        <v>1770.45</v>
      </c>
    </row>
    <row r="200" spans="1:4" s="4" customFormat="1" ht="12.75">
      <c r="A200" s="2">
        <v>52</v>
      </c>
      <c r="B200" s="437" t="s">
        <v>580</v>
      </c>
      <c r="C200" s="438">
        <v>2019</v>
      </c>
      <c r="D200" s="440">
        <v>1770.45</v>
      </c>
    </row>
    <row r="201" spans="1:4" s="4" customFormat="1" ht="12.75">
      <c r="A201" s="2">
        <v>53</v>
      </c>
      <c r="B201" s="437" t="s">
        <v>581</v>
      </c>
      <c r="C201" s="438">
        <v>2019</v>
      </c>
      <c r="D201" s="440">
        <v>1770.45</v>
      </c>
    </row>
    <row r="202" spans="1:4" s="4" customFormat="1" ht="12.75">
      <c r="A202" s="2">
        <v>54</v>
      </c>
      <c r="B202" s="437" t="s">
        <v>582</v>
      </c>
      <c r="C202" s="438">
        <v>2019</v>
      </c>
      <c r="D202" s="440">
        <v>1770.45</v>
      </c>
    </row>
    <row r="203" spans="1:4" s="4" customFormat="1" ht="12.75">
      <c r="A203" s="2">
        <v>55</v>
      </c>
      <c r="B203" s="437" t="s">
        <v>583</v>
      </c>
      <c r="C203" s="438">
        <v>2019</v>
      </c>
      <c r="D203" s="440">
        <v>1770.45</v>
      </c>
    </row>
    <row r="204" spans="1:4" s="4" customFormat="1" ht="12.75">
      <c r="A204" s="2">
        <v>56</v>
      </c>
      <c r="B204" s="437" t="s">
        <v>584</v>
      </c>
      <c r="C204" s="438">
        <v>2019</v>
      </c>
      <c r="D204" s="440">
        <v>1770.45</v>
      </c>
    </row>
    <row r="205" spans="1:4" s="4" customFormat="1" ht="12.75">
      <c r="A205" s="2">
        <v>57</v>
      </c>
      <c r="B205" s="437" t="s">
        <v>585</v>
      </c>
      <c r="C205" s="438">
        <v>2019</v>
      </c>
      <c r="D205" s="440">
        <v>1770.45</v>
      </c>
    </row>
    <row r="206" spans="1:4" s="4" customFormat="1" ht="12.75">
      <c r="A206" s="2">
        <v>58</v>
      </c>
      <c r="B206" s="437" t="s">
        <v>586</v>
      </c>
      <c r="C206" s="438">
        <v>2019</v>
      </c>
      <c r="D206" s="440">
        <v>1770.45</v>
      </c>
    </row>
    <row r="207" spans="1:4" s="4" customFormat="1" ht="12.75">
      <c r="A207" s="2">
        <v>59</v>
      </c>
      <c r="B207" s="437" t="s">
        <v>587</v>
      </c>
      <c r="C207" s="438">
        <v>2019</v>
      </c>
      <c r="D207" s="440">
        <v>1770.45</v>
      </c>
    </row>
    <row r="208" spans="1:4" s="4" customFormat="1" ht="12.75">
      <c r="A208" s="2">
        <v>60</v>
      </c>
      <c r="B208" s="437" t="s">
        <v>588</v>
      </c>
      <c r="C208" s="438">
        <v>2019</v>
      </c>
      <c r="D208" s="440">
        <v>1770.45</v>
      </c>
    </row>
    <row r="209" spans="1:4" s="4" customFormat="1" ht="12.75">
      <c r="A209" s="2">
        <v>61</v>
      </c>
      <c r="B209" s="437" t="s">
        <v>589</v>
      </c>
      <c r="C209" s="438">
        <v>2019</v>
      </c>
      <c r="D209" s="440">
        <v>1770.45</v>
      </c>
    </row>
    <row r="210" spans="1:4" s="4" customFormat="1" ht="12.75">
      <c r="A210" s="2">
        <v>62</v>
      </c>
      <c r="B210" s="437" t="s">
        <v>590</v>
      </c>
      <c r="C210" s="438">
        <v>2019</v>
      </c>
      <c r="D210" s="440">
        <v>1770.45</v>
      </c>
    </row>
    <row r="211" spans="1:4" s="4" customFormat="1" ht="12.75">
      <c r="A211" s="2">
        <v>63</v>
      </c>
      <c r="B211" s="437" t="s">
        <v>591</v>
      </c>
      <c r="C211" s="438">
        <v>2019</v>
      </c>
      <c r="D211" s="440">
        <v>1770.45</v>
      </c>
    </row>
    <row r="212" spans="1:4" s="4" customFormat="1" ht="12.75">
      <c r="A212" s="2">
        <v>64</v>
      </c>
      <c r="B212" s="437" t="s">
        <v>592</v>
      </c>
      <c r="C212" s="438">
        <v>2019</v>
      </c>
      <c r="D212" s="440">
        <v>341.88</v>
      </c>
    </row>
    <row r="213" spans="1:4" s="4" customFormat="1" ht="12.75">
      <c r="A213" s="2">
        <v>65</v>
      </c>
      <c r="B213" s="437" t="s">
        <v>593</v>
      </c>
      <c r="C213" s="438">
        <v>2019</v>
      </c>
      <c r="D213" s="440">
        <v>341.88</v>
      </c>
    </row>
    <row r="214" spans="1:4" s="4" customFormat="1" ht="12.75">
      <c r="A214" s="2">
        <v>66</v>
      </c>
      <c r="B214" s="437" t="s">
        <v>594</v>
      </c>
      <c r="C214" s="438">
        <v>2019</v>
      </c>
      <c r="D214" s="440">
        <v>341.88</v>
      </c>
    </row>
    <row r="215" spans="1:4" s="4" customFormat="1" ht="12.75">
      <c r="A215" s="2">
        <v>67</v>
      </c>
      <c r="B215" s="437" t="s">
        <v>595</v>
      </c>
      <c r="C215" s="438">
        <v>2019</v>
      </c>
      <c r="D215" s="440">
        <v>341.88</v>
      </c>
    </row>
    <row r="216" spans="1:4" s="4" customFormat="1" ht="12.75">
      <c r="A216" s="2">
        <v>68</v>
      </c>
      <c r="B216" s="437" t="s">
        <v>596</v>
      </c>
      <c r="C216" s="438">
        <v>2019</v>
      </c>
      <c r="D216" s="440">
        <v>341.88</v>
      </c>
    </row>
    <row r="217" spans="1:4" s="4" customFormat="1" ht="12.75">
      <c r="A217" s="2">
        <v>69</v>
      </c>
      <c r="B217" s="437" t="s">
        <v>597</v>
      </c>
      <c r="C217" s="438">
        <v>2019</v>
      </c>
      <c r="D217" s="440">
        <v>341.88</v>
      </c>
    </row>
    <row r="218" spans="1:4" s="4" customFormat="1" ht="12.75">
      <c r="A218" s="2">
        <v>70</v>
      </c>
      <c r="B218" s="437" t="s">
        <v>598</v>
      </c>
      <c r="C218" s="438">
        <v>2019</v>
      </c>
      <c r="D218" s="440">
        <v>341.88</v>
      </c>
    </row>
    <row r="219" spans="1:4" s="4" customFormat="1" ht="12.75">
      <c r="A219" s="2">
        <v>71</v>
      </c>
      <c r="B219" s="437" t="s">
        <v>599</v>
      </c>
      <c r="C219" s="438">
        <v>2019</v>
      </c>
      <c r="D219" s="440">
        <v>341.88</v>
      </c>
    </row>
    <row r="220" spans="1:4" s="4" customFormat="1" ht="12.75">
      <c r="A220" s="2">
        <v>72</v>
      </c>
      <c r="B220" s="437" t="s">
        <v>600</v>
      </c>
      <c r="C220" s="438">
        <v>2019</v>
      </c>
      <c r="D220" s="440">
        <v>341.88</v>
      </c>
    </row>
    <row r="221" spans="1:4" s="4" customFormat="1" ht="12.75">
      <c r="A221" s="2">
        <v>73</v>
      </c>
      <c r="B221" s="437" t="s">
        <v>601</v>
      </c>
      <c r="C221" s="438">
        <v>2019</v>
      </c>
      <c r="D221" s="440">
        <v>341.88</v>
      </c>
    </row>
    <row r="222" spans="1:4" s="4" customFormat="1" ht="12.75">
      <c r="A222" s="2">
        <v>74</v>
      </c>
      <c r="B222" s="437" t="s">
        <v>602</v>
      </c>
      <c r="C222" s="438">
        <v>2019</v>
      </c>
      <c r="D222" s="440">
        <v>341.88</v>
      </c>
    </row>
    <row r="223" spans="1:4" s="4" customFormat="1" ht="12.75">
      <c r="A223" s="2">
        <v>75</v>
      </c>
      <c r="B223" s="437" t="s">
        <v>603</v>
      </c>
      <c r="C223" s="438">
        <v>2019</v>
      </c>
      <c r="D223" s="440">
        <v>341.88</v>
      </c>
    </row>
    <row r="224" spans="1:4" s="4" customFormat="1" ht="12.75">
      <c r="A224" s="2">
        <v>76</v>
      </c>
      <c r="B224" s="437" t="s">
        <v>604</v>
      </c>
      <c r="C224" s="438">
        <v>2019</v>
      </c>
      <c r="D224" s="440">
        <v>341.88</v>
      </c>
    </row>
    <row r="225" spans="1:4" s="4" customFormat="1" ht="12.75">
      <c r="A225" s="2">
        <v>77</v>
      </c>
      <c r="B225" s="437" t="s">
        <v>605</v>
      </c>
      <c r="C225" s="438">
        <v>2019</v>
      </c>
      <c r="D225" s="440">
        <v>341.88</v>
      </c>
    </row>
    <row r="226" spans="1:4" s="4" customFormat="1" ht="12.75">
      <c r="A226" s="2">
        <v>78</v>
      </c>
      <c r="B226" s="437" t="s">
        <v>606</v>
      </c>
      <c r="C226" s="438">
        <v>2019</v>
      </c>
      <c r="D226" s="440">
        <v>341.88</v>
      </c>
    </row>
    <row r="227" spans="1:4" s="4" customFormat="1" ht="12.75">
      <c r="A227" s="2">
        <v>79</v>
      </c>
      <c r="B227" s="437" t="s">
        <v>607</v>
      </c>
      <c r="C227" s="439">
        <v>2020</v>
      </c>
      <c r="D227" s="440">
        <v>2275.5</v>
      </c>
    </row>
    <row r="228" spans="1:4" s="4" customFormat="1" ht="12.75">
      <c r="A228" s="2">
        <v>80</v>
      </c>
      <c r="B228" s="437" t="s">
        <v>608</v>
      </c>
      <c r="C228" s="439">
        <v>2020</v>
      </c>
      <c r="D228" s="440">
        <v>2853.6</v>
      </c>
    </row>
    <row r="229" spans="1:4" s="4" customFormat="1" ht="12.75">
      <c r="A229" s="2">
        <v>81</v>
      </c>
      <c r="B229" s="437" t="s">
        <v>609</v>
      </c>
      <c r="C229" s="439">
        <v>2020</v>
      </c>
      <c r="D229" s="440">
        <v>1159.89</v>
      </c>
    </row>
    <row r="230" spans="1:4" s="4" customFormat="1" ht="12.75">
      <c r="A230" s="2">
        <v>82</v>
      </c>
      <c r="B230" s="437" t="s">
        <v>610</v>
      </c>
      <c r="C230" s="439">
        <v>2020</v>
      </c>
      <c r="D230" s="440">
        <v>676.5</v>
      </c>
    </row>
    <row r="231" spans="1:4" s="4" customFormat="1" ht="13.5" thickBot="1">
      <c r="A231" s="2">
        <v>83</v>
      </c>
      <c r="B231" s="437" t="s">
        <v>611</v>
      </c>
      <c r="C231" s="439">
        <v>2020</v>
      </c>
      <c r="D231" s="440">
        <f>6*830.25</f>
        <v>4981.5</v>
      </c>
    </row>
    <row r="232" spans="1:4" s="4" customFormat="1" ht="13.5" thickBot="1">
      <c r="A232" s="47"/>
      <c r="B232" s="48" t="s">
        <v>0</v>
      </c>
      <c r="C232" s="49"/>
      <c r="D232" s="50">
        <f>SUM(D149:D231)</f>
        <v>119935.13000000006</v>
      </c>
    </row>
    <row r="233" spans="1:5" s="4" customFormat="1" ht="12.75" customHeight="1" thickBot="1">
      <c r="A233" s="576" t="s">
        <v>388</v>
      </c>
      <c r="B233" s="577"/>
      <c r="C233" s="577"/>
      <c r="D233" s="578"/>
      <c r="E233" s="15"/>
    </row>
    <row r="234" spans="1:4" s="4" customFormat="1" ht="12.75">
      <c r="A234" s="2">
        <v>1</v>
      </c>
      <c r="B234" s="1" t="s">
        <v>350</v>
      </c>
      <c r="C234" s="1" t="s">
        <v>351</v>
      </c>
      <c r="D234" s="313">
        <v>4312</v>
      </c>
    </row>
    <row r="235" spans="1:4" s="4" customFormat="1" ht="12.75">
      <c r="A235" s="2">
        <v>2</v>
      </c>
      <c r="B235" s="1" t="s">
        <v>353</v>
      </c>
      <c r="C235" s="1" t="s">
        <v>354</v>
      </c>
      <c r="D235" s="313">
        <v>319.92</v>
      </c>
    </row>
    <row r="236" spans="1:4" s="4" customFormat="1" ht="12.75">
      <c r="A236" s="2">
        <v>3</v>
      </c>
      <c r="B236" s="1" t="s">
        <v>355</v>
      </c>
      <c r="C236" s="1" t="s">
        <v>354</v>
      </c>
      <c r="D236" s="313">
        <v>329.22</v>
      </c>
    </row>
    <row r="237" spans="1:4" s="4" customFormat="1" ht="12.75">
      <c r="A237" s="2">
        <v>4</v>
      </c>
      <c r="B237" s="1" t="s">
        <v>356</v>
      </c>
      <c r="C237" s="1" t="s">
        <v>354</v>
      </c>
      <c r="D237" s="313">
        <v>529.17</v>
      </c>
    </row>
    <row r="238" spans="1:4" s="4" customFormat="1" ht="25.5">
      <c r="A238" s="2">
        <v>5</v>
      </c>
      <c r="B238" s="1" t="s">
        <v>352</v>
      </c>
      <c r="C238" s="1" t="s">
        <v>345</v>
      </c>
      <c r="D238" s="313">
        <v>599</v>
      </c>
    </row>
    <row r="239" spans="1:4" s="4" customFormat="1" ht="12.75">
      <c r="A239" s="2">
        <v>6</v>
      </c>
      <c r="B239" s="1" t="s">
        <v>357</v>
      </c>
      <c r="C239" s="1" t="s">
        <v>358</v>
      </c>
      <c r="D239" s="313">
        <v>1100</v>
      </c>
    </row>
    <row r="240" spans="1:4" s="4" customFormat="1" ht="25.5">
      <c r="A240" s="2">
        <v>7</v>
      </c>
      <c r="B240" s="1" t="s">
        <v>449</v>
      </c>
      <c r="C240" s="1" t="s">
        <v>360</v>
      </c>
      <c r="D240" s="313">
        <v>3929</v>
      </c>
    </row>
    <row r="241" spans="1:4" s="4" customFormat="1" ht="12.75">
      <c r="A241" s="2">
        <v>8</v>
      </c>
      <c r="B241" s="1" t="s">
        <v>359</v>
      </c>
      <c r="C241" s="1" t="s">
        <v>450</v>
      </c>
      <c r="D241" s="313">
        <v>935</v>
      </c>
    </row>
    <row r="242" spans="1:4" s="4" customFormat="1" ht="12.75">
      <c r="A242" s="2">
        <v>9</v>
      </c>
      <c r="B242" s="1" t="s">
        <v>451</v>
      </c>
      <c r="C242" s="1" t="s">
        <v>452</v>
      </c>
      <c r="D242" s="313">
        <v>199.95</v>
      </c>
    </row>
    <row r="243" spans="1:4" s="4" customFormat="1" ht="12.75">
      <c r="A243" s="2">
        <v>10</v>
      </c>
      <c r="B243" s="1" t="s">
        <v>453</v>
      </c>
      <c r="C243" s="1" t="s">
        <v>452</v>
      </c>
      <c r="D243" s="313">
        <v>199.95</v>
      </c>
    </row>
    <row r="244" spans="1:4" s="4" customFormat="1" ht="12.75">
      <c r="A244" s="2">
        <v>11</v>
      </c>
      <c r="B244" s="1" t="s">
        <v>541</v>
      </c>
      <c r="C244" s="1" t="s">
        <v>542</v>
      </c>
      <c r="D244" s="313">
        <v>850</v>
      </c>
    </row>
    <row r="245" spans="1:4" s="4" customFormat="1" ht="12.75">
      <c r="A245" s="2">
        <v>12</v>
      </c>
      <c r="B245" s="69" t="s">
        <v>612</v>
      </c>
      <c r="C245" s="438">
        <v>2019</v>
      </c>
      <c r="D245" s="441">
        <v>2250</v>
      </c>
    </row>
    <row r="246" spans="1:4" s="4" customFormat="1" ht="12.75">
      <c r="A246" s="2">
        <v>13</v>
      </c>
      <c r="B246" s="69" t="s">
        <v>613</v>
      </c>
      <c r="C246" s="438">
        <v>2019</v>
      </c>
      <c r="D246" s="441">
        <v>2250</v>
      </c>
    </row>
    <row r="247" spans="1:4" s="4" customFormat="1" ht="12.75">
      <c r="A247" s="2">
        <v>14</v>
      </c>
      <c r="B247" s="69" t="s">
        <v>614</v>
      </c>
      <c r="C247" s="438">
        <v>2019</v>
      </c>
      <c r="D247" s="441">
        <v>2250</v>
      </c>
    </row>
    <row r="248" spans="1:4" s="4" customFormat="1" ht="12.75">
      <c r="A248" s="2">
        <v>15</v>
      </c>
      <c r="B248" s="69" t="s">
        <v>615</v>
      </c>
      <c r="C248" s="438">
        <v>2019</v>
      </c>
      <c r="D248" s="441">
        <v>2250</v>
      </c>
    </row>
    <row r="249" spans="1:4" s="4" customFormat="1" ht="12.75">
      <c r="A249" s="2">
        <v>16</v>
      </c>
      <c r="B249" s="69" t="s">
        <v>616</v>
      </c>
      <c r="C249" s="438">
        <v>2019</v>
      </c>
      <c r="D249" s="441">
        <v>2250</v>
      </c>
    </row>
    <row r="250" spans="1:4" s="4" customFormat="1" ht="12.75">
      <c r="A250" s="2">
        <v>17</v>
      </c>
      <c r="B250" s="69" t="s">
        <v>617</v>
      </c>
      <c r="C250" s="438">
        <v>2019</v>
      </c>
      <c r="D250" s="441">
        <v>2250</v>
      </c>
    </row>
    <row r="251" spans="1:4" s="4" customFormat="1" ht="12.75">
      <c r="A251" s="2">
        <v>18</v>
      </c>
      <c r="B251" s="69" t="s">
        <v>618</v>
      </c>
      <c r="C251" s="438">
        <v>2019</v>
      </c>
      <c r="D251" s="441">
        <v>2250</v>
      </c>
    </row>
    <row r="252" spans="1:4" s="4" customFormat="1" ht="12.75">
      <c r="A252" s="2">
        <v>19</v>
      </c>
      <c r="B252" s="69" t="s">
        <v>619</v>
      </c>
      <c r="C252" s="438">
        <v>2019</v>
      </c>
      <c r="D252" s="441">
        <v>2250</v>
      </c>
    </row>
    <row r="253" spans="1:4" s="4" customFormat="1" ht="12.75">
      <c r="A253" s="2">
        <v>20</v>
      </c>
      <c r="B253" s="69" t="s">
        <v>620</v>
      </c>
      <c r="C253" s="438">
        <v>2019</v>
      </c>
      <c r="D253" s="441">
        <v>2250</v>
      </c>
    </row>
    <row r="254" spans="1:4" s="4" customFormat="1" ht="12.75">
      <c r="A254" s="2">
        <v>21</v>
      </c>
      <c r="B254" s="69" t="s">
        <v>621</v>
      </c>
      <c r="C254" s="438">
        <v>2019</v>
      </c>
      <c r="D254" s="441">
        <v>2250</v>
      </c>
    </row>
    <row r="255" spans="1:4" s="4" customFormat="1" ht="12.75">
      <c r="A255" s="2">
        <v>22</v>
      </c>
      <c r="B255" s="69" t="s">
        <v>622</v>
      </c>
      <c r="C255" s="438">
        <v>2019</v>
      </c>
      <c r="D255" s="441">
        <v>2250</v>
      </c>
    </row>
    <row r="256" spans="1:4" s="4" customFormat="1" ht="12.75">
      <c r="A256" s="2">
        <v>23</v>
      </c>
      <c r="B256" s="69" t="s">
        <v>623</v>
      </c>
      <c r="C256" s="438">
        <v>2019</v>
      </c>
      <c r="D256" s="441">
        <v>2250.03</v>
      </c>
    </row>
    <row r="257" spans="1:4" s="4" customFormat="1" ht="12.75">
      <c r="A257" s="2">
        <v>24</v>
      </c>
      <c r="B257" s="437" t="s">
        <v>624</v>
      </c>
      <c r="C257" s="438">
        <v>2019</v>
      </c>
      <c r="D257" s="440">
        <v>2345.58</v>
      </c>
    </row>
    <row r="258" spans="1:4" s="4" customFormat="1" ht="12.75">
      <c r="A258" s="2">
        <v>25</v>
      </c>
      <c r="B258" s="437" t="s">
        <v>625</v>
      </c>
      <c r="C258" s="438">
        <v>2019</v>
      </c>
      <c r="D258" s="440">
        <v>2345.58</v>
      </c>
    </row>
    <row r="259" spans="1:4" s="4" customFormat="1" ht="12.75">
      <c r="A259" s="2">
        <v>26</v>
      </c>
      <c r="B259" s="437" t="s">
        <v>626</v>
      </c>
      <c r="C259" s="438">
        <v>2019</v>
      </c>
      <c r="D259" s="440">
        <v>2345.58</v>
      </c>
    </row>
    <row r="260" spans="1:4" s="4" customFormat="1" ht="12.75">
      <c r="A260" s="2">
        <v>27</v>
      </c>
      <c r="B260" s="437" t="s">
        <v>627</v>
      </c>
      <c r="C260" s="438">
        <v>2019</v>
      </c>
      <c r="D260" s="440">
        <v>2345.58</v>
      </c>
    </row>
    <row r="261" spans="1:4" s="4" customFormat="1" ht="12.75">
      <c r="A261" s="2">
        <v>28</v>
      </c>
      <c r="B261" s="437" t="s">
        <v>628</v>
      </c>
      <c r="C261" s="438">
        <v>2019</v>
      </c>
      <c r="D261" s="440">
        <v>2345.58</v>
      </c>
    </row>
    <row r="262" spans="1:4" s="4" customFormat="1" ht="12.75">
      <c r="A262" s="2">
        <v>29</v>
      </c>
      <c r="B262" s="437" t="s">
        <v>629</v>
      </c>
      <c r="C262" s="438">
        <v>2019</v>
      </c>
      <c r="D262" s="440">
        <v>2345.58</v>
      </c>
    </row>
    <row r="263" spans="1:4" s="4" customFormat="1" ht="12.75">
      <c r="A263" s="2">
        <v>30</v>
      </c>
      <c r="B263" s="437" t="s">
        <v>630</v>
      </c>
      <c r="C263" s="438">
        <v>2019</v>
      </c>
      <c r="D263" s="440">
        <v>2345.58</v>
      </c>
    </row>
    <row r="264" spans="1:4" s="4" customFormat="1" ht="12.75">
      <c r="A264" s="2">
        <v>31</v>
      </c>
      <c r="B264" s="437" t="s">
        <v>631</v>
      </c>
      <c r="C264" s="438">
        <v>2019</v>
      </c>
      <c r="D264" s="440">
        <v>2345.58</v>
      </c>
    </row>
    <row r="265" spans="1:4" s="4" customFormat="1" ht="12.75">
      <c r="A265" s="2">
        <v>32</v>
      </c>
      <c r="B265" s="437" t="s">
        <v>632</v>
      </c>
      <c r="C265" s="438">
        <v>2019</v>
      </c>
      <c r="D265" s="440">
        <v>2345.58</v>
      </c>
    </row>
    <row r="266" spans="1:4" s="4" customFormat="1" ht="12.75">
      <c r="A266" s="2">
        <v>33</v>
      </c>
      <c r="B266" s="437" t="s">
        <v>633</v>
      </c>
      <c r="C266" s="438">
        <v>2019</v>
      </c>
      <c r="D266" s="440">
        <v>2345.58</v>
      </c>
    </row>
    <row r="267" spans="1:4" s="4" customFormat="1" ht="12.75">
      <c r="A267" s="2">
        <v>34</v>
      </c>
      <c r="B267" s="437" t="s">
        <v>634</v>
      </c>
      <c r="C267" s="438">
        <v>2019</v>
      </c>
      <c r="D267" s="440">
        <v>2345.58</v>
      </c>
    </row>
    <row r="268" spans="1:4" s="4" customFormat="1" ht="12.75">
      <c r="A268" s="2">
        <v>35</v>
      </c>
      <c r="B268" s="437" t="s">
        <v>635</v>
      </c>
      <c r="C268" s="438">
        <v>2019</v>
      </c>
      <c r="D268" s="440">
        <v>2345.58</v>
      </c>
    </row>
    <row r="269" spans="1:4" s="4" customFormat="1" ht="12.75">
      <c r="A269" s="2">
        <v>36</v>
      </c>
      <c r="B269" s="437" t="s">
        <v>636</v>
      </c>
      <c r="C269" s="438">
        <v>2019</v>
      </c>
      <c r="D269" s="440">
        <v>2345.58</v>
      </c>
    </row>
    <row r="270" spans="1:4" s="4" customFormat="1" ht="12.75">
      <c r="A270" s="2">
        <v>37</v>
      </c>
      <c r="B270" s="437" t="s">
        <v>637</v>
      </c>
      <c r="C270" s="438">
        <v>2019</v>
      </c>
      <c r="D270" s="440">
        <v>3372.29</v>
      </c>
    </row>
    <row r="271" spans="1:4" s="4" customFormat="1" ht="12.75">
      <c r="A271" s="2">
        <v>38</v>
      </c>
      <c r="B271" s="437" t="s">
        <v>638</v>
      </c>
      <c r="C271" s="438">
        <v>2019</v>
      </c>
      <c r="D271" s="440">
        <v>3078.75</v>
      </c>
    </row>
    <row r="272" spans="1:4" s="4" customFormat="1" ht="12.75">
      <c r="A272" s="2">
        <v>39</v>
      </c>
      <c r="B272" s="437" t="s">
        <v>639</v>
      </c>
      <c r="C272" s="438">
        <v>2019</v>
      </c>
      <c r="D272" s="440">
        <v>993.93</v>
      </c>
    </row>
    <row r="273" spans="1:4" s="4" customFormat="1" ht="12.75">
      <c r="A273" s="2">
        <v>40</v>
      </c>
      <c r="B273" s="437" t="s">
        <v>640</v>
      </c>
      <c r="C273" s="438">
        <v>2019</v>
      </c>
      <c r="D273" s="440">
        <v>729.41</v>
      </c>
    </row>
    <row r="274" spans="1:4" s="4" customFormat="1" ht="12.75">
      <c r="A274" s="2">
        <v>41</v>
      </c>
      <c r="B274" s="437" t="s">
        <v>641</v>
      </c>
      <c r="C274" s="439">
        <v>2020</v>
      </c>
      <c r="D274" s="440">
        <v>4589.13</v>
      </c>
    </row>
    <row r="275" spans="1:4" s="4" customFormat="1" ht="12.75">
      <c r="A275" s="2">
        <v>42</v>
      </c>
      <c r="B275" s="437" t="s">
        <v>642</v>
      </c>
      <c r="C275" s="439">
        <v>2020</v>
      </c>
      <c r="D275" s="440">
        <v>2450</v>
      </c>
    </row>
    <row r="276" spans="1:4" s="4" customFormat="1" ht="12.75">
      <c r="A276" s="2">
        <v>43</v>
      </c>
      <c r="B276" s="437" t="s">
        <v>643</v>
      </c>
      <c r="C276" s="439">
        <v>2020</v>
      </c>
      <c r="D276" s="440">
        <v>2000</v>
      </c>
    </row>
    <row r="277" spans="1:4" s="4" customFormat="1" ht="12.75">
      <c r="A277" s="2">
        <v>44</v>
      </c>
      <c r="B277" s="437" t="s">
        <v>643</v>
      </c>
      <c r="C277" s="439">
        <v>2020</v>
      </c>
      <c r="D277" s="440">
        <v>2000</v>
      </c>
    </row>
    <row r="278" spans="1:4" s="4" customFormat="1" ht="12.75">
      <c r="A278" s="2">
        <v>45</v>
      </c>
      <c r="B278" s="437" t="s">
        <v>643</v>
      </c>
      <c r="C278" s="439">
        <v>2020</v>
      </c>
      <c r="D278" s="440">
        <v>1999.99</v>
      </c>
    </row>
    <row r="279" spans="1:4" s="4" customFormat="1" ht="12.75">
      <c r="A279" s="2">
        <v>46</v>
      </c>
      <c r="B279" s="437" t="s">
        <v>643</v>
      </c>
      <c r="C279" s="439">
        <v>2020</v>
      </c>
      <c r="D279" s="440">
        <v>2000</v>
      </c>
    </row>
    <row r="280" spans="1:4" s="4" customFormat="1" ht="12.75">
      <c r="A280" s="2">
        <v>47</v>
      </c>
      <c r="B280" s="437" t="s">
        <v>643</v>
      </c>
      <c r="C280" s="439">
        <v>2020</v>
      </c>
      <c r="D280" s="440">
        <v>1999.99</v>
      </c>
    </row>
    <row r="281" spans="1:4" s="4" customFormat="1" ht="12.75">
      <c r="A281" s="2">
        <v>48</v>
      </c>
      <c r="B281" s="437" t="s">
        <v>643</v>
      </c>
      <c r="C281" s="439">
        <v>2020</v>
      </c>
      <c r="D281" s="440">
        <v>2000</v>
      </c>
    </row>
    <row r="282" spans="1:4" s="4" customFormat="1" ht="12.75">
      <c r="A282" s="2">
        <v>49</v>
      </c>
      <c r="B282" s="437" t="s">
        <v>643</v>
      </c>
      <c r="C282" s="439">
        <v>2020</v>
      </c>
      <c r="D282" s="440">
        <v>1999.99</v>
      </c>
    </row>
    <row r="283" spans="1:4" s="4" customFormat="1" ht="12.75">
      <c r="A283" s="2">
        <v>50</v>
      </c>
      <c r="B283" s="437" t="s">
        <v>644</v>
      </c>
      <c r="C283" s="439">
        <v>2020</v>
      </c>
      <c r="D283" s="440">
        <v>2000</v>
      </c>
    </row>
    <row r="284" spans="1:4" s="4" customFormat="1" ht="12.75">
      <c r="A284" s="2">
        <v>51</v>
      </c>
      <c r="B284" s="437" t="s">
        <v>644</v>
      </c>
      <c r="C284" s="439">
        <v>2020</v>
      </c>
      <c r="D284" s="440">
        <v>2000.03</v>
      </c>
    </row>
    <row r="285" spans="1:4" s="4" customFormat="1" ht="12.75">
      <c r="A285" s="645">
        <v>52</v>
      </c>
      <c r="B285" s="437" t="s">
        <v>928</v>
      </c>
      <c r="C285" s="439">
        <v>2020</v>
      </c>
      <c r="D285" s="440">
        <v>2950</v>
      </c>
    </row>
    <row r="286" spans="1:4" s="4" customFormat="1" ht="12.75">
      <c r="A286" s="645">
        <v>53</v>
      </c>
      <c r="B286" s="437" t="s">
        <v>929</v>
      </c>
      <c r="C286" s="439">
        <v>2020</v>
      </c>
      <c r="D286" s="440">
        <v>2950</v>
      </c>
    </row>
    <row r="287" spans="1:4" s="4" customFormat="1" ht="12.75">
      <c r="A287" s="645">
        <v>54</v>
      </c>
      <c r="B287" s="437" t="s">
        <v>930</v>
      </c>
      <c r="C287" s="439">
        <v>2020</v>
      </c>
      <c r="D287" s="440">
        <v>2950</v>
      </c>
    </row>
    <row r="288" spans="1:4" s="4" customFormat="1" ht="12.75">
      <c r="A288" s="645">
        <v>55</v>
      </c>
      <c r="B288" s="437" t="s">
        <v>931</v>
      </c>
      <c r="C288" s="439">
        <v>2020</v>
      </c>
      <c r="D288" s="440">
        <v>2950</v>
      </c>
    </row>
    <row r="289" spans="1:4" s="4" customFormat="1" ht="12.75">
      <c r="A289" s="645">
        <v>56</v>
      </c>
      <c r="B289" s="437" t="s">
        <v>932</v>
      </c>
      <c r="C289" s="439">
        <v>2020</v>
      </c>
      <c r="D289" s="440">
        <v>2950</v>
      </c>
    </row>
    <row r="290" spans="1:4" s="4" customFormat="1" ht="12.75">
      <c r="A290" s="645">
        <v>57</v>
      </c>
      <c r="B290" s="437" t="s">
        <v>933</v>
      </c>
      <c r="C290" s="439">
        <v>2020</v>
      </c>
      <c r="D290" s="440">
        <v>2950</v>
      </c>
    </row>
    <row r="291" spans="1:4" s="4" customFormat="1" ht="12.75">
      <c r="A291" s="645">
        <v>58</v>
      </c>
      <c r="B291" s="437" t="s">
        <v>934</v>
      </c>
      <c r="C291" s="439">
        <v>2020</v>
      </c>
      <c r="D291" s="440">
        <v>2950</v>
      </c>
    </row>
    <row r="292" spans="1:4" s="4" customFormat="1" ht="12.75">
      <c r="A292" s="645">
        <v>59</v>
      </c>
      <c r="B292" s="437" t="s">
        <v>935</v>
      </c>
      <c r="C292" s="439">
        <v>2020</v>
      </c>
      <c r="D292" s="440">
        <v>2950</v>
      </c>
    </row>
    <row r="293" spans="1:4" s="4" customFormat="1" ht="12.75">
      <c r="A293" s="645">
        <v>60</v>
      </c>
      <c r="B293" s="437" t="s">
        <v>936</v>
      </c>
      <c r="C293" s="439">
        <v>2020</v>
      </c>
      <c r="D293" s="440">
        <v>2950</v>
      </c>
    </row>
    <row r="294" spans="1:4" s="4" customFormat="1" ht="12.75">
      <c r="A294" s="645">
        <v>61</v>
      </c>
      <c r="B294" s="437" t="s">
        <v>937</v>
      </c>
      <c r="C294" s="439">
        <v>2020</v>
      </c>
      <c r="D294" s="440">
        <v>2950</v>
      </c>
    </row>
    <row r="295" spans="1:4" s="4" customFormat="1" ht="12.75">
      <c r="A295" s="645">
        <v>62</v>
      </c>
      <c r="B295" s="437" t="s">
        <v>938</v>
      </c>
      <c r="C295" s="439">
        <v>2020</v>
      </c>
      <c r="D295" s="440">
        <v>2950</v>
      </c>
    </row>
    <row r="296" spans="1:4" s="4" customFormat="1" ht="12.75">
      <c r="A296" s="645">
        <v>63</v>
      </c>
      <c r="B296" s="437" t="s">
        <v>939</v>
      </c>
      <c r="C296" s="439">
        <v>2020</v>
      </c>
      <c r="D296" s="440">
        <v>2950</v>
      </c>
    </row>
    <row r="297" spans="1:4" s="4" customFormat="1" ht="12.75">
      <c r="A297" s="645">
        <v>64</v>
      </c>
      <c r="B297" s="437" t="s">
        <v>940</v>
      </c>
      <c r="C297" s="439">
        <v>2020</v>
      </c>
      <c r="D297" s="440">
        <v>2950</v>
      </c>
    </row>
    <row r="298" spans="1:4" s="4" customFormat="1" ht="12.75">
      <c r="A298" s="645">
        <v>65</v>
      </c>
      <c r="B298" s="437" t="s">
        <v>941</v>
      </c>
      <c r="C298" s="439">
        <v>2020</v>
      </c>
      <c r="D298" s="440">
        <v>2950</v>
      </c>
    </row>
    <row r="299" spans="1:4" s="4" customFormat="1" ht="12.75">
      <c r="A299" s="645">
        <v>66</v>
      </c>
      <c r="B299" s="437" t="s">
        <v>942</v>
      </c>
      <c r="C299" s="439">
        <v>2020</v>
      </c>
      <c r="D299" s="440">
        <v>2950</v>
      </c>
    </row>
    <row r="300" spans="1:4" s="4" customFormat="1" ht="12.75">
      <c r="A300" s="645">
        <v>67</v>
      </c>
      <c r="B300" s="437" t="s">
        <v>943</v>
      </c>
      <c r="C300" s="439">
        <v>2020</v>
      </c>
      <c r="D300" s="440">
        <v>2950</v>
      </c>
    </row>
    <row r="301" spans="1:4" s="4" customFormat="1" ht="13.5" thickBot="1">
      <c r="A301" s="645">
        <v>68</v>
      </c>
      <c r="B301" s="437" t="s">
        <v>944</v>
      </c>
      <c r="C301" s="439">
        <v>2020</v>
      </c>
      <c r="D301" s="440">
        <v>2450</v>
      </c>
    </row>
    <row r="302" spans="1:4" s="4" customFormat="1" ht="13.5" thickBot="1">
      <c r="A302" s="47"/>
      <c r="B302" s="48" t="s">
        <v>0</v>
      </c>
      <c r="C302" s="49"/>
      <c r="D302" s="50">
        <f>SUM(D234:D301)</f>
        <v>153659.29000000004</v>
      </c>
    </row>
    <row r="303" spans="1:4" s="4" customFormat="1" ht="12.75">
      <c r="A303" s="70"/>
      <c r="B303" s="71"/>
      <c r="C303" s="72"/>
      <c r="D303" s="73"/>
    </row>
    <row r="304" spans="1:4" s="4" customFormat="1" ht="13.5" thickBot="1">
      <c r="A304" s="6"/>
      <c r="B304" s="6"/>
      <c r="C304" s="17"/>
      <c r="D304" s="9"/>
    </row>
    <row r="305" spans="1:4" s="4" customFormat="1" ht="13.5" thickBot="1">
      <c r="A305" s="6"/>
      <c r="B305" s="589" t="s">
        <v>16</v>
      </c>
      <c r="C305" s="590"/>
      <c r="D305" s="78">
        <f>D232+D142+D122+D113+D102+D86+D47+D29</f>
        <v>387032.9600000001</v>
      </c>
    </row>
    <row r="306" spans="1:4" s="4" customFormat="1" ht="13.5" thickBot="1">
      <c r="A306" s="6"/>
      <c r="B306" s="589" t="s">
        <v>17</v>
      </c>
      <c r="C306" s="590"/>
      <c r="D306" s="78">
        <f>D302+D146+D127+D96+D60+D33</f>
        <v>268299.77</v>
      </c>
    </row>
    <row r="307" spans="1:4" s="4" customFormat="1" ht="13.5" thickBot="1">
      <c r="A307" s="6"/>
      <c r="B307" s="589" t="s">
        <v>18</v>
      </c>
      <c r="C307" s="590"/>
      <c r="D307" s="78">
        <f>D67</f>
        <v>5800</v>
      </c>
    </row>
    <row r="308" spans="1:4" s="4" customFormat="1" ht="12.75">
      <c r="A308" s="6"/>
      <c r="B308" s="6"/>
      <c r="C308" s="17"/>
      <c r="D308" s="9"/>
    </row>
    <row r="309" spans="1:4" s="4" customFormat="1" ht="18" customHeight="1">
      <c r="A309" s="6"/>
      <c r="B309" s="6"/>
      <c r="C309" s="17"/>
      <c r="D309" s="9"/>
    </row>
    <row r="310" spans="1:4" ht="12.75">
      <c r="A310" s="6"/>
      <c r="C310" s="17"/>
      <c r="D310" s="9"/>
    </row>
    <row r="311" spans="1:4" s="4" customFormat="1" ht="12.75">
      <c r="A311" s="6"/>
      <c r="B311" s="6"/>
      <c r="C311" s="17"/>
      <c r="D311" s="9"/>
    </row>
    <row r="312" spans="1:4" s="4" customFormat="1" ht="12.75">
      <c r="A312" s="6"/>
      <c r="B312" s="6"/>
      <c r="C312" s="17"/>
      <c r="D312" s="9"/>
    </row>
    <row r="313" spans="1:4" ht="12.75">
      <c r="A313" s="6"/>
      <c r="C313" s="17"/>
      <c r="D313" s="9"/>
    </row>
    <row r="314" spans="1:4" s="4" customFormat="1" ht="12.75">
      <c r="A314" s="6"/>
      <c r="B314" s="6"/>
      <c r="C314" s="17"/>
      <c r="D314" s="9"/>
    </row>
    <row r="315" spans="1:4" s="4" customFormat="1" ht="12.75">
      <c r="A315" s="6"/>
      <c r="B315" s="6"/>
      <c r="C315" s="17"/>
      <c r="D315" s="9"/>
    </row>
    <row r="316" spans="1:4" s="4" customFormat="1" ht="12.75">
      <c r="A316" s="6"/>
      <c r="B316" s="6"/>
      <c r="C316" s="17"/>
      <c r="D316" s="9"/>
    </row>
    <row r="317" spans="1:4" s="4" customFormat="1" ht="12.75">
      <c r="A317" s="6"/>
      <c r="B317" s="6"/>
      <c r="C317" s="17"/>
      <c r="D317" s="9"/>
    </row>
    <row r="318" spans="1:4" s="4" customFormat="1" ht="12.75">
      <c r="A318" s="6"/>
      <c r="B318" s="6"/>
      <c r="C318" s="17"/>
      <c r="D318" s="9"/>
    </row>
    <row r="319" spans="1:4" s="4" customFormat="1" ht="12.75">
      <c r="A319" s="6"/>
      <c r="B319" s="6"/>
      <c r="C319" s="17"/>
      <c r="D319" s="9"/>
    </row>
    <row r="320" spans="1:4" s="4" customFormat="1" ht="12.75">
      <c r="A320" s="6"/>
      <c r="B320" s="6"/>
      <c r="C320" s="17"/>
      <c r="D320" s="9"/>
    </row>
    <row r="321" spans="1:4" s="4" customFormat="1" ht="12.75">
      <c r="A321" s="6"/>
      <c r="B321" s="6"/>
      <c r="C321" s="17"/>
      <c r="D321" s="9"/>
    </row>
    <row r="322" spans="1:4" s="4" customFormat="1" ht="12.75">
      <c r="A322" s="6"/>
      <c r="B322" s="6"/>
      <c r="C322" s="17"/>
      <c r="D322" s="9"/>
    </row>
    <row r="323" spans="1:4" s="4" customFormat="1" ht="12.75">
      <c r="A323" s="6"/>
      <c r="B323" s="6"/>
      <c r="C323" s="17"/>
      <c r="D323" s="9"/>
    </row>
    <row r="324" spans="1:4" s="4" customFormat="1" ht="12.75">
      <c r="A324" s="6"/>
      <c r="B324" s="6"/>
      <c r="C324" s="17"/>
      <c r="D324" s="9"/>
    </row>
    <row r="325" spans="1:4" ht="12.75">
      <c r="A325" s="6"/>
      <c r="C325" s="17"/>
      <c r="D325" s="9"/>
    </row>
    <row r="326" spans="1:4" ht="12.75">
      <c r="A326" s="6"/>
      <c r="C326" s="17"/>
      <c r="D326" s="9"/>
    </row>
    <row r="327" spans="1:4" ht="12.75">
      <c r="A327" s="6"/>
      <c r="C327" s="17"/>
      <c r="D327" s="9"/>
    </row>
    <row r="328" spans="1:4" ht="12.75">
      <c r="A328" s="6"/>
      <c r="C328" s="17"/>
      <c r="D328" s="9"/>
    </row>
    <row r="329" spans="1:4" ht="12.75">
      <c r="A329" s="6"/>
      <c r="C329" s="17"/>
      <c r="D329" s="9"/>
    </row>
    <row r="330" spans="1:4" ht="12.75">
      <c r="A330" s="6"/>
      <c r="C330" s="17"/>
      <c r="D330" s="9"/>
    </row>
    <row r="331" spans="1:4" ht="12.75">
      <c r="A331" s="6"/>
      <c r="C331" s="17"/>
      <c r="D331" s="9"/>
    </row>
    <row r="332" spans="1:4" ht="12.75">
      <c r="A332" s="6"/>
      <c r="C332" s="17"/>
      <c r="D332" s="9"/>
    </row>
    <row r="333" spans="1:4" ht="12.75">
      <c r="A333" s="6"/>
      <c r="C333" s="17"/>
      <c r="D333" s="9"/>
    </row>
    <row r="334" spans="1:4" ht="12.75">
      <c r="A334" s="6"/>
      <c r="C334" s="17"/>
      <c r="D334" s="9"/>
    </row>
    <row r="335" spans="1:4" ht="12.75">
      <c r="A335" s="6"/>
      <c r="C335" s="17"/>
      <c r="D335" s="9"/>
    </row>
    <row r="336" spans="1:4" ht="12.75">
      <c r="A336" s="6"/>
      <c r="C336" s="17"/>
      <c r="D336" s="9"/>
    </row>
    <row r="337" spans="1:4" ht="14.25" customHeight="1">
      <c r="A337" s="6"/>
      <c r="C337" s="17"/>
      <c r="D337" s="9"/>
    </row>
    <row r="338" spans="1:4" ht="12.75">
      <c r="A338" s="6"/>
      <c r="C338" s="17"/>
      <c r="D338" s="9"/>
    </row>
    <row r="339" spans="1:4" ht="12.75">
      <c r="A339" s="6"/>
      <c r="C339" s="17"/>
      <c r="D339" s="9"/>
    </row>
    <row r="340" spans="1:4" ht="14.25" customHeight="1">
      <c r="A340" s="6"/>
      <c r="C340" s="17"/>
      <c r="D340" s="9"/>
    </row>
    <row r="341" spans="1:4" ht="12.75">
      <c r="A341" s="6"/>
      <c r="C341" s="17"/>
      <c r="D341" s="9"/>
    </row>
    <row r="342" spans="1:4" s="4" customFormat="1" ht="12.75">
      <c r="A342" s="6"/>
      <c r="B342" s="6"/>
      <c r="C342" s="17"/>
      <c r="D342" s="9"/>
    </row>
    <row r="343" spans="1:4" s="4" customFormat="1" ht="12.75">
      <c r="A343" s="6"/>
      <c r="B343" s="6"/>
      <c r="C343" s="17"/>
      <c r="D343" s="9"/>
    </row>
    <row r="344" spans="1:4" s="4" customFormat="1" ht="12.75">
      <c r="A344" s="6"/>
      <c r="B344" s="6"/>
      <c r="C344" s="17"/>
      <c r="D344" s="9"/>
    </row>
    <row r="345" spans="1:4" s="4" customFormat="1" ht="12.75">
      <c r="A345" s="6"/>
      <c r="B345" s="6"/>
      <c r="C345" s="17"/>
      <c r="D345" s="9"/>
    </row>
    <row r="346" spans="1:4" s="4" customFormat="1" ht="12.75">
      <c r="A346" s="6"/>
      <c r="B346" s="6"/>
      <c r="C346" s="17"/>
      <c r="D346" s="9"/>
    </row>
    <row r="347" spans="1:4" s="4" customFormat="1" ht="12.75">
      <c r="A347" s="6"/>
      <c r="B347" s="6"/>
      <c r="C347" s="17"/>
      <c r="D347" s="9"/>
    </row>
    <row r="348" spans="1:4" s="4" customFormat="1" ht="12.75">
      <c r="A348" s="6"/>
      <c r="B348" s="6"/>
      <c r="C348" s="17"/>
      <c r="D348" s="9"/>
    </row>
    <row r="349" spans="1:4" ht="12.75" customHeight="1">
      <c r="A349" s="6"/>
      <c r="C349" s="17"/>
      <c r="D349" s="9"/>
    </row>
    <row r="350" spans="1:4" s="4" customFormat="1" ht="12.75">
      <c r="A350" s="6"/>
      <c r="B350" s="6"/>
      <c r="C350" s="17"/>
      <c r="D350" s="9"/>
    </row>
    <row r="351" spans="1:4" s="4" customFormat="1" ht="12.75">
      <c r="A351" s="6"/>
      <c r="B351" s="6"/>
      <c r="C351" s="17"/>
      <c r="D351" s="9"/>
    </row>
    <row r="352" spans="1:4" s="4" customFormat="1" ht="12.75">
      <c r="A352" s="6"/>
      <c r="B352" s="6"/>
      <c r="C352" s="17"/>
      <c r="D352" s="9"/>
    </row>
    <row r="353" spans="1:4" s="4" customFormat="1" ht="12.75">
      <c r="A353" s="6"/>
      <c r="B353" s="6"/>
      <c r="C353" s="17"/>
      <c r="D353" s="9"/>
    </row>
    <row r="354" spans="1:4" s="4" customFormat="1" ht="12.75">
      <c r="A354" s="6"/>
      <c r="B354" s="6"/>
      <c r="C354" s="17"/>
      <c r="D354" s="9"/>
    </row>
    <row r="355" spans="1:4" s="4" customFormat="1" ht="12.75">
      <c r="A355" s="6"/>
      <c r="B355" s="6"/>
      <c r="C355" s="17"/>
      <c r="D355" s="9"/>
    </row>
    <row r="356" spans="1:4" s="4" customFormat="1" ht="12.75">
      <c r="A356" s="6"/>
      <c r="B356" s="6"/>
      <c r="C356" s="17"/>
      <c r="D356" s="9"/>
    </row>
    <row r="357" spans="1:4" s="4" customFormat="1" ht="18" customHeight="1">
      <c r="A357" s="6"/>
      <c r="B357" s="6"/>
      <c r="C357" s="17"/>
      <c r="D357" s="9"/>
    </row>
    <row r="358" spans="1:4" ht="12.75">
      <c r="A358" s="6"/>
      <c r="C358" s="17"/>
      <c r="D358" s="9"/>
    </row>
    <row r="359" spans="1:4" s="4" customFormat="1" ht="12.75">
      <c r="A359" s="6"/>
      <c r="B359" s="6"/>
      <c r="C359" s="17"/>
      <c r="D359" s="9"/>
    </row>
    <row r="360" spans="1:4" s="4" customFormat="1" ht="12.75">
      <c r="A360" s="6"/>
      <c r="B360" s="6"/>
      <c r="C360" s="17"/>
      <c r="D360" s="9"/>
    </row>
    <row r="361" spans="1:4" s="4" customFormat="1" ht="12.75">
      <c r="A361" s="6"/>
      <c r="B361" s="6"/>
      <c r="C361" s="17"/>
      <c r="D361" s="9"/>
    </row>
    <row r="362" spans="1:4" ht="12.75" customHeight="1">
      <c r="A362" s="6"/>
      <c r="C362" s="17"/>
      <c r="D362" s="9"/>
    </row>
    <row r="363" spans="1:4" s="4" customFormat="1" ht="12.75">
      <c r="A363" s="6"/>
      <c r="B363" s="6"/>
      <c r="C363" s="17"/>
      <c r="D363" s="9"/>
    </row>
    <row r="364" spans="1:4" s="4" customFormat="1" ht="12.75">
      <c r="A364" s="6"/>
      <c r="B364" s="6"/>
      <c r="C364" s="17"/>
      <c r="D364" s="9"/>
    </row>
    <row r="365" spans="1:4" s="4" customFormat="1" ht="12.75">
      <c r="A365" s="6"/>
      <c r="B365" s="6"/>
      <c r="C365" s="17"/>
      <c r="D365" s="9"/>
    </row>
    <row r="366" spans="1:4" s="4" customFormat="1" ht="12.75">
      <c r="A366" s="6"/>
      <c r="B366" s="6"/>
      <c r="C366" s="17"/>
      <c r="D366" s="9"/>
    </row>
    <row r="367" spans="1:4" s="4" customFormat="1" ht="12.75">
      <c r="A367" s="6"/>
      <c r="B367" s="6"/>
      <c r="C367" s="17"/>
      <c r="D367" s="9"/>
    </row>
    <row r="368" spans="1:4" s="4" customFormat="1" ht="12.75">
      <c r="A368" s="6"/>
      <c r="B368" s="6"/>
      <c r="C368" s="17"/>
      <c r="D368" s="9"/>
    </row>
    <row r="369" spans="1:4" ht="12.75">
      <c r="A369" s="6"/>
      <c r="C369" s="17"/>
      <c r="D369" s="9"/>
    </row>
    <row r="370" spans="1:4" ht="12.75">
      <c r="A370" s="6"/>
      <c r="C370" s="17"/>
      <c r="D370" s="9"/>
    </row>
    <row r="371" spans="1:4" ht="12.75">
      <c r="A371" s="6"/>
      <c r="C371" s="17"/>
      <c r="D371" s="9"/>
    </row>
    <row r="372" spans="1:4" ht="14.25" customHeight="1">
      <c r="A372" s="6"/>
      <c r="C372" s="17"/>
      <c r="D372" s="9"/>
    </row>
    <row r="373" spans="1:4" ht="12.75">
      <c r="A373" s="6"/>
      <c r="C373" s="17"/>
      <c r="D373" s="9"/>
    </row>
    <row r="374" spans="1:4" ht="12.75">
      <c r="A374" s="6"/>
      <c r="C374" s="17"/>
      <c r="D374" s="9"/>
    </row>
    <row r="375" spans="1:4" ht="12.75">
      <c r="A375" s="6"/>
      <c r="C375" s="17"/>
      <c r="D375" s="9"/>
    </row>
    <row r="376" spans="1:4" ht="12.75">
      <c r="A376" s="6"/>
      <c r="C376" s="17"/>
      <c r="D376" s="9"/>
    </row>
    <row r="377" spans="1:4" ht="12.75">
      <c r="A377" s="6"/>
      <c r="C377" s="17"/>
      <c r="D377" s="9"/>
    </row>
    <row r="378" spans="1:4" ht="12.75">
      <c r="A378" s="6"/>
      <c r="C378" s="17"/>
      <c r="D378" s="9"/>
    </row>
    <row r="379" spans="1:4" ht="12.75">
      <c r="A379" s="6"/>
      <c r="C379" s="17"/>
      <c r="D379" s="9"/>
    </row>
    <row r="380" spans="1:4" ht="12.75">
      <c r="A380" s="6"/>
      <c r="C380" s="17"/>
      <c r="D380" s="9"/>
    </row>
    <row r="381" spans="1:4" ht="12.75">
      <c r="A381" s="6"/>
      <c r="C381" s="17"/>
      <c r="D381" s="9"/>
    </row>
    <row r="382" spans="1:4" ht="12.75">
      <c r="A382" s="6"/>
      <c r="C382" s="17"/>
      <c r="D382" s="9"/>
    </row>
    <row r="383" spans="1:4" ht="12.75">
      <c r="A383" s="6"/>
      <c r="C383" s="17"/>
      <c r="D383" s="9"/>
    </row>
    <row r="384" spans="1:4" ht="12.75">
      <c r="A384" s="6"/>
      <c r="C384" s="17"/>
      <c r="D384" s="9"/>
    </row>
    <row r="385" spans="1:4" ht="12.75">
      <c r="A385" s="6"/>
      <c r="C385" s="17"/>
      <c r="D385" s="9"/>
    </row>
    <row r="386" spans="1:4" ht="12.75">
      <c r="A386" s="6"/>
      <c r="C386" s="17"/>
      <c r="D386" s="9"/>
    </row>
    <row r="387" spans="1:4" ht="12.75">
      <c r="A387" s="6"/>
      <c r="C387" s="17"/>
      <c r="D387" s="9"/>
    </row>
    <row r="388" spans="1:4" ht="12.75">
      <c r="A388" s="6"/>
      <c r="C388" s="17"/>
      <c r="D388" s="9"/>
    </row>
    <row r="389" spans="1:4" ht="12.75">
      <c r="A389" s="6"/>
      <c r="C389" s="17"/>
      <c r="D389" s="9"/>
    </row>
    <row r="390" spans="1:4" ht="12.75">
      <c r="A390" s="6"/>
      <c r="C390" s="17"/>
      <c r="D390" s="9"/>
    </row>
    <row r="391" spans="1:4" ht="12.75">
      <c r="A391" s="6"/>
      <c r="C391" s="17"/>
      <c r="D391" s="9"/>
    </row>
    <row r="392" spans="1:4" ht="12.75">
      <c r="A392" s="6"/>
      <c r="C392" s="17"/>
      <c r="D392" s="9"/>
    </row>
    <row r="393" spans="1:4" ht="12.75">
      <c r="A393" s="6"/>
      <c r="C393" s="17"/>
      <c r="D393" s="9"/>
    </row>
    <row r="394" spans="1:4" ht="12.75">
      <c r="A394" s="6"/>
      <c r="C394" s="17"/>
      <c r="D394" s="9"/>
    </row>
    <row r="395" spans="1:4" ht="12.75">
      <c r="A395" s="6"/>
      <c r="C395" s="17"/>
      <c r="D395" s="9"/>
    </row>
    <row r="396" spans="1:4" ht="12.75">
      <c r="A396" s="6"/>
      <c r="C396" s="17"/>
      <c r="D396" s="9"/>
    </row>
    <row r="397" spans="1:4" ht="12.75">
      <c r="A397" s="6"/>
      <c r="C397" s="17"/>
      <c r="D397" s="9"/>
    </row>
    <row r="398" spans="1:4" ht="12.75">
      <c r="A398" s="6"/>
      <c r="C398" s="17"/>
      <c r="D398" s="9"/>
    </row>
    <row r="399" spans="1:4" ht="12.75">
      <c r="A399" s="6"/>
      <c r="C399" s="17"/>
      <c r="D399" s="9"/>
    </row>
    <row r="400" spans="1:4" ht="12.75">
      <c r="A400" s="6"/>
      <c r="C400" s="17"/>
      <c r="D400" s="9"/>
    </row>
    <row r="401" spans="1:4" ht="12.75">
      <c r="A401" s="6"/>
      <c r="C401" s="17"/>
      <c r="D401" s="9"/>
    </row>
    <row r="402" spans="1:4" ht="12.75">
      <c r="A402" s="6"/>
      <c r="C402" s="17"/>
      <c r="D402" s="9"/>
    </row>
    <row r="403" spans="1:4" ht="12.75">
      <c r="A403" s="6"/>
      <c r="C403" s="17"/>
      <c r="D403" s="9"/>
    </row>
    <row r="404" spans="1:4" ht="12.75">
      <c r="A404" s="6"/>
      <c r="C404" s="17"/>
      <c r="D404" s="9"/>
    </row>
    <row r="405" spans="1:4" s="4" customFormat="1" ht="12.75">
      <c r="A405" s="6"/>
      <c r="B405" s="6"/>
      <c r="C405" s="17"/>
      <c r="D405" s="9"/>
    </row>
    <row r="406" spans="1:4" s="4" customFormat="1" ht="12.75">
      <c r="A406" s="6"/>
      <c r="B406" s="6"/>
      <c r="C406" s="17"/>
      <c r="D406" s="9"/>
    </row>
    <row r="407" spans="1:4" s="4" customFormat="1" ht="12.75">
      <c r="A407" s="6"/>
      <c r="B407" s="6"/>
      <c r="C407" s="17"/>
      <c r="D407" s="9"/>
    </row>
    <row r="408" spans="1:4" s="4" customFormat="1" ht="12.75">
      <c r="A408" s="6"/>
      <c r="B408" s="6"/>
      <c r="C408" s="17"/>
      <c r="D408" s="9"/>
    </row>
    <row r="409" spans="1:4" s="4" customFormat="1" ht="12.75">
      <c r="A409" s="6"/>
      <c r="B409" s="6"/>
      <c r="C409" s="17"/>
      <c r="D409" s="9"/>
    </row>
    <row r="410" spans="1:4" s="4" customFormat="1" ht="12.75">
      <c r="A410" s="6"/>
      <c r="B410" s="6"/>
      <c r="C410" s="17"/>
      <c r="D410" s="9"/>
    </row>
    <row r="411" spans="1:4" s="4" customFormat="1" ht="12.75">
      <c r="A411" s="6"/>
      <c r="B411" s="6"/>
      <c r="C411" s="17"/>
      <c r="D411" s="9"/>
    </row>
    <row r="412" spans="1:4" s="4" customFormat="1" ht="12.75">
      <c r="A412" s="6"/>
      <c r="B412" s="6"/>
      <c r="C412" s="17"/>
      <c r="D412" s="9"/>
    </row>
    <row r="413" spans="1:4" s="4" customFormat="1" ht="12.75">
      <c r="A413" s="6"/>
      <c r="B413" s="6"/>
      <c r="C413" s="17"/>
      <c r="D413" s="9"/>
    </row>
    <row r="414" spans="1:4" s="4" customFormat="1" ht="12.75">
      <c r="A414" s="6"/>
      <c r="B414" s="6"/>
      <c r="C414" s="17"/>
      <c r="D414" s="9"/>
    </row>
    <row r="415" spans="1:4" s="4" customFormat="1" ht="12.75">
      <c r="A415" s="6"/>
      <c r="B415" s="6"/>
      <c r="C415" s="17"/>
      <c r="D415" s="9"/>
    </row>
    <row r="416" spans="1:4" s="4" customFormat="1" ht="12.75">
      <c r="A416" s="6"/>
      <c r="B416" s="6"/>
      <c r="C416" s="17"/>
      <c r="D416" s="9"/>
    </row>
    <row r="417" spans="1:4" s="4" customFormat="1" ht="12.75">
      <c r="A417" s="6"/>
      <c r="B417" s="6"/>
      <c r="C417" s="17"/>
      <c r="D417" s="9"/>
    </row>
    <row r="418" spans="1:4" s="4" customFormat="1" ht="12.75">
      <c r="A418" s="6"/>
      <c r="B418" s="6"/>
      <c r="C418" s="17"/>
      <c r="D418" s="9"/>
    </row>
    <row r="419" spans="1:4" s="4" customFormat="1" ht="12.75">
      <c r="A419" s="6"/>
      <c r="B419" s="6"/>
      <c r="C419" s="17"/>
      <c r="D419" s="9"/>
    </row>
    <row r="420" spans="1:4" s="4" customFormat="1" ht="12.75">
      <c r="A420" s="6"/>
      <c r="B420" s="6"/>
      <c r="C420" s="17"/>
      <c r="D420" s="9"/>
    </row>
    <row r="421" spans="1:4" s="4" customFormat="1" ht="12.75">
      <c r="A421" s="6"/>
      <c r="B421" s="6"/>
      <c r="C421" s="17"/>
      <c r="D421" s="9"/>
    </row>
    <row r="422" spans="1:4" s="4" customFormat="1" ht="12.75">
      <c r="A422" s="6"/>
      <c r="B422" s="6"/>
      <c r="C422" s="17"/>
      <c r="D422" s="9"/>
    </row>
    <row r="423" spans="1:4" s="4" customFormat="1" ht="12.75">
      <c r="A423" s="6"/>
      <c r="B423" s="6"/>
      <c r="C423" s="17"/>
      <c r="D423" s="9"/>
    </row>
    <row r="424" spans="1:4" s="4" customFormat="1" ht="12.75">
      <c r="A424" s="6"/>
      <c r="B424" s="6"/>
      <c r="C424" s="17"/>
      <c r="D424" s="9"/>
    </row>
    <row r="425" spans="1:4" s="4" customFormat="1" ht="12.75">
      <c r="A425" s="6"/>
      <c r="B425" s="6"/>
      <c r="C425" s="17"/>
      <c r="D425" s="9"/>
    </row>
    <row r="426" spans="1:4" s="4" customFormat="1" ht="12.75">
      <c r="A426" s="6"/>
      <c r="B426" s="6"/>
      <c r="C426" s="17"/>
      <c r="D426" s="9"/>
    </row>
    <row r="427" spans="1:4" s="4" customFormat="1" ht="12.75">
      <c r="A427" s="6"/>
      <c r="B427" s="6"/>
      <c r="C427" s="17"/>
      <c r="D427" s="9"/>
    </row>
    <row r="428" spans="1:4" s="4" customFormat="1" ht="12.75">
      <c r="A428" s="6"/>
      <c r="B428" s="6"/>
      <c r="C428" s="17"/>
      <c r="D428" s="9"/>
    </row>
    <row r="429" spans="1:4" s="4" customFormat="1" ht="12.75">
      <c r="A429" s="6"/>
      <c r="B429" s="6"/>
      <c r="C429" s="17"/>
      <c r="D429" s="9"/>
    </row>
    <row r="430" spans="1:4" s="4" customFormat="1" ht="12.75">
      <c r="A430" s="6"/>
      <c r="B430" s="6"/>
      <c r="C430" s="17"/>
      <c r="D430" s="9"/>
    </row>
    <row r="431" spans="1:4" s="4" customFormat="1" ht="12.75">
      <c r="A431" s="6"/>
      <c r="B431" s="6"/>
      <c r="C431" s="17"/>
      <c r="D431" s="9"/>
    </row>
    <row r="432" spans="1:4" s="4" customFormat="1" ht="12.75">
      <c r="A432" s="6"/>
      <c r="B432" s="6"/>
      <c r="C432" s="17"/>
      <c r="D432" s="9"/>
    </row>
    <row r="433" spans="1:4" s="4" customFormat="1" ht="18" customHeight="1">
      <c r="A433" s="6"/>
      <c r="B433" s="6"/>
      <c r="C433" s="17"/>
      <c r="D433" s="9"/>
    </row>
    <row r="434" spans="1:4" ht="12.75">
      <c r="A434" s="6"/>
      <c r="C434" s="17"/>
      <c r="D434" s="9"/>
    </row>
    <row r="435" spans="1:4" s="4" customFormat="1" ht="12.75">
      <c r="A435" s="6"/>
      <c r="B435" s="6"/>
      <c r="C435" s="17"/>
      <c r="D435" s="9"/>
    </row>
    <row r="436" spans="1:4" s="4" customFormat="1" ht="12.75">
      <c r="A436" s="6"/>
      <c r="B436" s="6"/>
      <c r="C436" s="17"/>
      <c r="D436" s="9"/>
    </row>
    <row r="437" spans="1:4" s="4" customFormat="1" ht="12.75">
      <c r="A437" s="6"/>
      <c r="B437" s="6"/>
      <c r="C437" s="17"/>
      <c r="D437" s="9"/>
    </row>
    <row r="438" spans="1:4" s="4" customFormat="1" ht="18" customHeight="1">
      <c r="A438" s="6"/>
      <c r="B438" s="6"/>
      <c r="C438" s="17"/>
      <c r="D438" s="9"/>
    </row>
    <row r="439" spans="1:4" ht="12.75">
      <c r="A439" s="6"/>
      <c r="C439" s="17"/>
      <c r="D439" s="9"/>
    </row>
    <row r="440" spans="1:4" ht="14.25" customHeight="1">
      <c r="A440" s="6"/>
      <c r="C440" s="17"/>
      <c r="D440" s="9"/>
    </row>
    <row r="441" spans="1:4" ht="14.25" customHeight="1">
      <c r="A441" s="6"/>
      <c r="C441" s="17"/>
      <c r="D441" s="9"/>
    </row>
    <row r="442" spans="1:4" ht="14.25" customHeight="1">
      <c r="A442" s="6"/>
      <c r="C442" s="17"/>
      <c r="D442" s="9"/>
    </row>
    <row r="443" spans="1:4" ht="12.75">
      <c r="A443" s="6"/>
      <c r="C443" s="17"/>
      <c r="D443" s="9"/>
    </row>
    <row r="444" spans="1:4" ht="14.25" customHeight="1">
      <c r="A444" s="6"/>
      <c r="C444" s="17"/>
      <c r="D444" s="9"/>
    </row>
    <row r="445" spans="1:4" ht="12.75">
      <c r="A445" s="6"/>
      <c r="C445" s="17"/>
      <c r="D445" s="9"/>
    </row>
    <row r="446" spans="1:4" ht="14.25" customHeight="1">
      <c r="A446" s="6"/>
      <c r="C446" s="17"/>
      <c r="D446" s="9"/>
    </row>
    <row r="447" spans="1:4" ht="12.75">
      <c r="A447" s="6"/>
      <c r="C447" s="17"/>
      <c r="D447" s="9"/>
    </row>
    <row r="448" spans="1:4" s="4" customFormat="1" ht="30" customHeight="1">
      <c r="A448" s="6"/>
      <c r="B448" s="6"/>
      <c r="C448" s="17"/>
      <c r="D448" s="9"/>
    </row>
    <row r="449" spans="1:4" s="4" customFormat="1" ht="12.75">
      <c r="A449" s="6"/>
      <c r="B449" s="6"/>
      <c r="C449" s="17"/>
      <c r="D449" s="9"/>
    </row>
    <row r="450" spans="1:4" s="4" customFormat="1" ht="12.75">
      <c r="A450" s="6"/>
      <c r="B450" s="6"/>
      <c r="C450" s="17"/>
      <c r="D450" s="9"/>
    </row>
    <row r="451" spans="1:4" s="4" customFormat="1" ht="12.75">
      <c r="A451" s="6"/>
      <c r="B451" s="6"/>
      <c r="C451" s="17"/>
      <c r="D451" s="9"/>
    </row>
    <row r="452" spans="1:4" s="4" customFormat="1" ht="12.75">
      <c r="A452" s="6"/>
      <c r="B452" s="6"/>
      <c r="C452" s="17"/>
      <c r="D452" s="9"/>
    </row>
    <row r="453" spans="1:4" s="4" customFormat="1" ht="12.75">
      <c r="A453" s="6"/>
      <c r="B453" s="6"/>
      <c r="C453" s="17"/>
      <c r="D453" s="9"/>
    </row>
    <row r="454" spans="1:4" s="4" customFormat="1" ht="12.75">
      <c r="A454" s="6"/>
      <c r="B454" s="6"/>
      <c r="C454" s="17"/>
      <c r="D454" s="9"/>
    </row>
    <row r="455" spans="1:4" s="4" customFormat="1" ht="12.75">
      <c r="A455" s="6"/>
      <c r="B455" s="6"/>
      <c r="C455" s="17"/>
      <c r="D455" s="9"/>
    </row>
    <row r="456" spans="1:4" s="4" customFormat="1" ht="12.75">
      <c r="A456" s="6"/>
      <c r="B456" s="6"/>
      <c r="C456" s="17"/>
      <c r="D456" s="9"/>
    </row>
    <row r="457" spans="1:4" s="4" customFormat="1" ht="12.75">
      <c r="A457" s="6"/>
      <c r="B457" s="6"/>
      <c r="C457" s="17"/>
      <c r="D457" s="9"/>
    </row>
    <row r="458" spans="1:4" s="4" customFormat="1" ht="12.75">
      <c r="A458" s="6"/>
      <c r="B458" s="6"/>
      <c r="C458" s="17"/>
      <c r="D458" s="9"/>
    </row>
    <row r="459" spans="1:4" s="4" customFormat="1" ht="12.75">
      <c r="A459" s="6"/>
      <c r="B459" s="6"/>
      <c r="C459" s="17"/>
      <c r="D459" s="9"/>
    </row>
    <row r="460" spans="1:4" s="4" customFormat="1" ht="12.75">
      <c r="A460" s="6"/>
      <c r="B460" s="6"/>
      <c r="C460" s="17"/>
      <c r="D460" s="9"/>
    </row>
    <row r="461" spans="1:4" s="4" customFormat="1" ht="12.75">
      <c r="A461" s="6"/>
      <c r="B461" s="6"/>
      <c r="C461" s="17"/>
      <c r="D461" s="9"/>
    </row>
    <row r="462" spans="1:4" s="4" customFormat="1" ht="12.75">
      <c r="A462" s="6"/>
      <c r="B462" s="6"/>
      <c r="C462" s="17"/>
      <c r="D462" s="9"/>
    </row>
    <row r="463" spans="1:4" ht="12.75">
      <c r="A463" s="6"/>
      <c r="C463" s="17"/>
      <c r="D463" s="9"/>
    </row>
    <row r="464" spans="1:4" ht="12.75">
      <c r="A464" s="6"/>
      <c r="C464" s="17"/>
      <c r="D464" s="9"/>
    </row>
    <row r="465" spans="1:4" ht="18" customHeight="1">
      <c r="A465" s="6"/>
      <c r="C465" s="17"/>
      <c r="D465" s="9"/>
    </row>
    <row r="466" spans="1:4" ht="20.25" customHeight="1">
      <c r="A466" s="6"/>
      <c r="C466" s="17"/>
      <c r="D466" s="9"/>
    </row>
    <row r="467" spans="1:4" ht="12.75">
      <c r="A467" s="6"/>
      <c r="C467" s="17"/>
      <c r="D467" s="9"/>
    </row>
    <row r="468" spans="1:4" ht="12.75">
      <c r="A468" s="6"/>
      <c r="C468" s="17"/>
      <c r="D468" s="9"/>
    </row>
    <row r="469" spans="1:4" ht="12.75">
      <c r="A469" s="6"/>
      <c r="C469" s="17"/>
      <c r="D469" s="9"/>
    </row>
    <row r="470" spans="1:4" ht="12.75">
      <c r="A470" s="6"/>
      <c r="C470" s="17"/>
      <c r="D470" s="9"/>
    </row>
    <row r="471" spans="1:4" ht="12.75">
      <c r="A471" s="6"/>
      <c r="C471" s="17"/>
      <c r="D471" s="9"/>
    </row>
    <row r="472" spans="1:4" ht="12.75">
      <c r="A472" s="6"/>
      <c r="C472" s="17"/>
      <c r="D472" s="9"/>
    </row>
    <row r="473" spans="1:4" ht="12.75">
      <c r="A473" s="6"/>
      <c r="C473" s="17"/>
      <c r="D473" s="9"/>
    </row>
    <row r="474" spans="1:4" ht="12.75">
      <c r="A474" s="6"/>
      <c r="C474" s="17"/>
      <c r="D474" s="9"/>
    </row>
    <row r="475" spans="1:4" ht="12.75">
      <c r="A475" s="6"/>
      <c r="C475" s="17"/>
      <c r="D475" s="9"/>
    </row>
    <row r="476" spans="1:4" ht="12.75">
      <c r="A476" s="6"/>
      <c r="C476" s="17"/>
      <c r="D476" s="9"/>
    </row>
    <row r="477" spans="1:4" ht="12.75">
      <c r="A477" s="6"/>
      <c r="C477" s="17"/>
      <c r="D477" s="9"/>
    </row>
    <row r="478" spans="1:4" ht="12.75">
      <c r="A478" s="6"/>
      <c r="C478" s="17"/>
      <c r="D478" s="9"/>
    </row>
    <row r="479" spans="1:4" ht="12.75">
      <c r="A479" s="6"/>
      <c r="C479" s="17"/>
      <c r="D479" s="9"/>
    </row>
    <row r="480" spans="1:4" ht="12.75">
      <c r="A480" s="6"/>
      <c r="C480" s="17"/>
      <c r="D480" s="9"/>
    </row>
    <row r="481" spans="1:4" ht="12.75">
      <c r="A481" s="6"/>
      <c r="C481" s="17"/>
      <c r="D481" s="9"/>
    </row>
    <row r="482" spans="1:4" ht="12.75">
      <c r="A482" s="6"/>
      <c r="C482" s="17"/>
      <c r="D482" s="9"/>
    </row>
    <row r="483" spans="1:4" ht="12.75">
      <c r="A483" s="6"/>
      <c r="C483" s="17"/>
      <c r="D483" s="9"/>
    </row>
    <row r="484" spans="1:4" ht="12.75">
      <c r="A484" s="6"/>
      <c r="C484" s="17"/>
      <c r="D484" s="9"/>
    </row>
    <row r="485" spans="1:4" ht="12.75">
      <c r="A485" s="6"/>
      <c r="C485" s="17"/>
      <c r="D485" s="9"/>
    </row>
    <row r="486" spans="1:4" ht="12.75">
      <c r="A486" s="6"/>
      <c r="C486" s="17"/>
      <c r="D486" s="9"/>
    </row>
    <row r="487" spans="1:4" ht="12.75">
      <c r="A487" s="6"/>
      <c r="C487" s="17"/>
      <c r="D487" s="9"/>
    </row>
    <row r="488" spans="1:4" ht="12.75">
      <c r="A488" s="6"/>
      <c r="C488" s="17"/>
      <c r="D488" s="9"/>
    </row>
    <row r="489" spans="1:4" ht="12.75">
      <c r="A489" s="6"/>
      <c r="C489" s="17"/>
      <c r="D489" s="9"/>
    </row>
    <row r="490" spans="1:4" ht="12.75">
      <c r="A490" s="6"/>
      <c r="C490" s="17"/>
      <c r="D490" s="9"/>
    </row>
    <row r="491" spans="1:4" ht="12.75">
      <c r="A491" s="6"/>
      <c r="C491" s="17"/>
      <c r="D491" s="9"/>
    </row>
    <row r="492" spans="1:4" ht="12.75">
      <c r="A492" s="6"/>
      <c r="C492" s="17"/>
      <c r="D492" s="9"/>
    </row>
    <row r="493" spans="1:4" ht="12.75">
      <c r="A493" s="6"/>
      <c r="C493" s="17"/>
      <c r="D493" s="9"/>
    </row>
    <row r="494" spans="1:4" ht="12.75">
      <c r="A494" s="6"/>
      <c r="C494" s="17"/>
      <c r="D494" s="9"/>
    </row>
    <row r="495" spans="1:4" ht="12.75">
      <c r="A495" s="6"/>
      <c r="C495" s="17"/>
      <c r="D495" s="9"/>
    </row>
    <row r="496" spans="1:4" ht="12.75">
      <c r="A496" s="6"/>
      <c r="C496" s="17"/>
      <c r="D496" s="9"/>
    </row>
    <row r="497" spans="1:4" ht="12.75">
      <c r="A497" s="6"/>
      <c r="C497" s="17"/>
      <c r="D497" s="9"/>
    </row>
    <row r="498" spans="1:4" ht="12.75">
      <c r="A498" s="6"/>
      <c r="C498" s="17"/>
      <c r="D498" s="9"/>
    </row>
    <row r="499" spans="1:4" ht="12.75">
      <c r="A499" s="6"/>
      <c r="C499" s="17"/>
      <c r="D499" s="9"/>
    </row>
    <row r="500" spans="1:4" ht="12.75">
      <c r="A500" s="6"/>
      <c r="C500" s="17"/>
      <c r="D500" s="9"/>
    </row>
    <row r="501" spans="1:4" ht="12.75">
      <c r="A501" s="6"/>
      <c r="C501" s="17"/>
      <c r="D501" s="9"/>
    </row>
    <row r="502" spans="1:4" ht="12.75">
      <c r="A502" s="6"/>
      <c r="C502" s="17"/>
      <c r="D502" s="9"/>
    </row>
    <row r="503" spans="1:4" ht="12.75">
      <c r="A503" s="6"/>
      <c r="C503" s="17"/>
      <c r="D503" s="9"/>
    </row>
    <row r="504" spans="1:4" ht="12.75">
      <c r="A504" s="6"/>
      <c r="C504" s="17"/>
      <c r="D504" s="9"/>
    </row>
    <row r="505" spans="1:4" ht="12.75">
      <c r="A505" s="6"/>
      <c r="C505" s="17"/>
      <c r="D505" s="9"/>
    </row>
    <row r="506" spans="1:4" ht="12.75">
      <c r="A506" s="6"/>
      <c r="C506" s="17"/>
      <c r="D506" s="9"/>
    </row>
    <row r="507" spans="1:4" ht="12.75">
      <c r="A507" s="6"/>
      <c r="C507" s="17"/>
      <c r="D507" s="9"/>
    </row>
    <row r="508" spans="1:4" ht="12.75">
      <c r="A508" s="6"/>
      <c r="C508" s="17"/>
      <c r="D508" s="9"/>
    </row>
    <row r="509" spans="1:4" ht="12.75">
      <c r="A509" s="6"/>
      <c r="C509" s="17"/>
      <c r="D509" s="9"/>
    </row>
    <row r="510" spans="1:4" ht="12.75">
      <c r="A510" s="6"/>
      <c r="C510" s="17"/>
      <c r="D510" s="9"/>
    </row>
    <row r="511" spans="1:4" ht="12.75">
      <c r="A511" s="6"/>
      <c r="C511" s="17"/>
      <c r="D511" s="9"/>
    </row>
    <row r="512" spans="1:4" ht="12.75">
      <c r="A512" s="6"/>
      <c r="C512" s="17"/>
      <c r="D512" s="9"/>
    </row>
    <row r="513" spans="1:4" ht="12.75">
      <c r="A513" s="6"/>
      <c r="C513" s="17"/>
      <c r="D513" s="9"/>
    </row>
    <row r="514" spans="1:4" ht="12.75">
      <c r="A514" s="6"/>
      <c r="C514" s="17"/>
      <c r="D514" s="9"/>
    </row>
    <row r="515" spans="1:4" ht="12.75">
      <c r="A515" s="6"/>
      <c r="C515" s="17"/>
      <c r="D515" s="9"/>
    </row>
    <row r="516" spans="1:4" ht="12.75">
      <c r="A516" s="6"/>
      <c r="C516" s="17"/>
      <c r="D516" s="9"/>
    </row>
    <row r="517" spans="1:4" ht="12.75">
      <c r="A517" s="6"/>
      <c r="C517" s="17"/>
      <c r="D517" s="9"/>
    </row>
    <row r="518" spans="1:4" ht="12.75">
      <c r="A518" s="6"/>
      <c r="C518" s="17"/>
      <c r="D518" s="9"/>
    </row>
    <row r="519" spans="1:4" ht="12.75">
      <c r="A519" s="6"/>
      <c r="C519" s="17"/>
      <c r="D519" s="9"/>
    </row>
    <row r="520" spans="1:4" ht="12.75">
      <c r="A520" s="6"/>
      <c r="C520" s="17"/>
      <c r="D520" s="9"/>
    </row>
    <row r="521" spans="1:4" ht="12.75">
      <c r="A521" s="6"/>
      <c r="C521" s="17"/>
      <c r="D521" s="9"/>
    </row>
    <row r="522" spans="1:4" ht="12.75">
      <c r="A522" s="6"/>
      <c r="C522" s="17"/>
      <c r="D522" s="9"/>
    </row>
    <row r="523" spans="1:4" ht="12.75">
      <c r="A523" s="6"/>
      <c r="C523" s="17"/>
      <c r="D523" s="9"/>
    </row>
    <row r="524" spans="1:4" ht="12.75">
      <c r="A524" s="6"/>
      <c r="C524" s="17"/>
      <c r="D524" s="9"/>
    </row>
    <row r="525" spans="1:4" ht="12.75">
      <c r="A525" s="6"/>
      <c r="C525" s="17"/>
      <c r="D525" s="9"/>
    </row>
    <row r="526" spans="1:4" ht="12.75">
      <c r="A526" s="6"/>
      <c r="C526" s="17"/>
      <c r="D526" s="9"/>
    </row>
    <row r="527" spans="1:4" ht="12.75">
      <c r="A527" s="6"/>
      <c r="C527" s="17"/>
      <c r="D527" s="9"/>
    </row>
    <row r="528" spans="1:4" ht="12.75">
      <c r="A528" s="6"/>
      <c r="C528" s="17"/>
      <c r="D528" s="9"/>
    </row>
    <row r="529" spans="1:4" ht="12.75">
      <c r="A529" s="6"/>
      <c r="C529" s="17"/>
      <c r="D529" s="9"/>
    </row>
    <row r="530" spans="1:4" ht="12.75">
      <c r="A530" s="6"/>
      <c r="C530" s="17"/>
      <c r="D530" s="9"/>
    </row>
    <row r="531" spans="1:4" ht="12.75">
      <c r="A531" s="6"/>
      <c r="C531" s="17"/>
      <c r="D531" s="9"/>
    </row>
    <row r="532" spans="1:4" ht="12.75">
      <c r="A532" s="6"/>
      <c r="C532" s="17"/>
      <c r="D532" s="9"/>
    </row>
    <row r="533" spans="1:4" ht="12.75">
      <c r="A533" s="6"/>
      <c r="C533" s="17"/>
      <c r="D533" s="9"/>
    </row>
    <row r="534" spans="1:4" ht="12.75">
      <c r="A534" s="6"/>
      <c r="C534" s="17"/>
      <c r="D534" s="9"/>
    </row>
    <row r="535" spans="1:4" ht="12.75">
      <c r="A535" s="6"/>
      <c r="C535" s="17"/>
      <c r="D535" s="9"/>
    </row>
    <row r="536" spans="1:4" ht="12.75">
      <c r="A536" s="6"/>
      <c r="C536" s="17"/>
      <c r="D536" s="9"/>
    </row>
    <row r="537" spans="1:4" ht="12.75">
      <c r="A537" s="6"/>
      <c r="C537" s="17"/>
      <c r="D537" s="9"/>
    </row>
    <row r="538" spans="1:4" ht="12.75">
      <c r="A538" s="6"/>
      <c r="C538" s="17"/>
      <c r="D538" s="9"/>
    </row>
    <row r="539" spans="1:4" ht="12.75">
      <c r="A539" s="6"/>
      <c r="C539" s="17"/>
      <c r="D539" s="9"/>
    </row>
    <row r="540" spans="1:4" ht="12.75">
      <c r="A540" s="6"/>
      <c r="C540" s="17"/>
      <c r="D540" s="9"/>
    </row>
    <row r="541" spans="1:4" ht="12.75">
      <c r="A541" s="6"/>
      <c r="C541" s="17"/>
      <c r="D541" s="9"/>
    </row>
    <row r="542" spans="1:4" ht="12.75">
      <c r="A542" s="6"/>
      <c r="C542" s="17"/>
      <c r="D542" s="9"/>
    </row>
    <row r="543" spans="1:4" ht="12.75">
      <c r="A543" s="6"/>
      <c r="C543" s="17"/>
      <c r="D543" s="9"/>
    </row>
    <row r="544" spans="1:4" ht="12.75">
      <c r="A544" s="6"/>
      <c r="C544" s="17"/>
      <c r="D544" s="9"/>
    </row>
    <row r="545" spans="1:4" ht="12.75">
      <c r="A545" s="6"/>
      <c r="C545" s="17"/>
      <c r="D545" s="9"/>
    </row>
    <row r="546" spans="1:4" ht="12.75">
      <c r="A546" s="6"/>
      <c r="C546" s="17"/>
      <c r="D546" s="9"/>
    </row>
    <row r="547" spans="1:4" ht="12.75">
      <c r="A547" s="6"/>
      <c r="C547" s="17"/>
      <c r="D547" s="9"/>
    </row>
    <row r="548" spans="1:4" ht="12.75">
      <c r="A548" s="6"/>
      <c r="C548" s="17"/>
      <c r="D548" s="9"/>
    </row>
    <row r="549" spans="1:4" ht="12.75">
      <c r="A549" s="6"/>
      <c r="C549" s="17"/>
      <c r="D549" s="9"/>
    </row>
    <row r="550" spans="1:4" ht="12.75">
      <c r="A550" s="6"/>
      <c r="C550" s="17"/>
      <c r="D550" s="9"/>
    </row>
    <row r="551" spans="1:4" ht="12.75">
      <c r="A551" s="6"/>
      <c r="C551" s="17"/>
      <c r="D551" s="9"/>
    </row>
    <row r="552" spans="1:4" ht="12.75">
      <c r="A552" s="6"/>
      <c r="C552" s="17"/>
      <c r="D552" s="9"/>
    </row>
    <row r="553" spans="1:4" ht="12.75">
      <c r="A553" s="6"/>
      <c r="C553" s="17"/>
      <c r="D553" s="9"/>
    </row>
    <row r="554" spans="1:4" ht="12.75">
      <c r="A554" s="6"/>
      <c r="C554" s="17"/>
      <c r="D554" s="9"/>
    </row>
    <row r="555" spans="1:4" ht="12.75">
      <c r="A555" s="6"/>
      <c r="C555" s="17"/>
      <c r="D555" s="9"/>
    </row>
    <row r="556" spans="1:4" ht="12.75">
      <c r="A556" s="6"/>
      <c r="C556" s="17"/>
      <c r="D556" s="9"/>
    </row>
    <row r="557" spans="1:4" ht="12.75">
      <c r="A557" s="6"/>
      <c r="C557" s="17"/>
      <c r="D557" s="9"/>
    </row>
    <row r="558" spans="1:4" ht="12.75">
      <c r="A558" s="6"/>
      <c r="C558" s="17"/>
      <c r="D558" s="9"/>
    </row>
    <row r="559" spans="1:4" ht="12.75">
      <c r="A559" s="6"/>
      <c r="C559" s="17"/>
      <c r="D559" s="9"/>
    </row>
    <row r="560" spans="1:4" ht="12.75">
      <c r="A560" s="6"/>
      <c r="C560" s="17"/>
      <c r="D560" s="9"/>
    </row>
    <row r="561" spans="1:4" ht="12.75">
      <c r="A561" s="6"/>
      <c r="C561" s="17"/>
      <c r="D561" s="9"/>
    </row>
    <row r="562" spans="1:4" ht="12.75">
      <c r="A562" s="6"/>
      <c r="C562" s="17"/>
      <c r="D562" s="9"/>
    </row>
    <row r="563" spans="1:4" ht="12.75">
      <c r="A563" s="6"/>
      <c r="C563" s="17"/>
      <c r="D563" s="9"/>
    </row>
    <row r="564" spans="1:4" ht="12.75">
      <c r="A564" s="6"/>
      <c r="C564" s="17"/>
      <c r="D564" s="9"/>
    </row>
    <row r="565" spans="1:4" ht="12.75">
      <c r="A565" s="6"/>
      <c r="C565" s="17"/>
      <c r="D565" s="9"/>
    </row>
    <row r="566" spans="1:4" ht="12.75">
      <c r="A566" s="6"/>
      <c r="C566" s="17"/>
      <c r="D566" s="9"/>
    </row>
    <row r="567" spans="1:4" ht="12.75">
      <c r="A567" s="6"/>
      <c r="C567" s="17"/>
      <c r="D567" s="9"/>
    </row>
    <row r="568" spans="1:4" ht="12.75">
      <c r="A568" s="6"/>
      <c r="C568" s="17"/>
      <c r="D568" s="9"/>
    </row>
    <row r="569" spans="1:4" ht="12.75">
      <c r="A569" s="6"/>
      <c r="C569" s="17"/>
      <c r="D569" s="9"/>
    </row>
    <row r="570" spans="1:4" ht="12.75">
      <c r="A570" s="6"/>
      <c r="C570" s="17"/>
      <c r="D570" s="9"/>
    </row>
    <row r="571" spans="1:4" ht="12.75">
      <c r="A571" s="6"/>
      <c r="C571" s="17"/>
      <c r="D571" s="9"/>
    </row>
    <row r="572" spans="1:4" ht="12.75">
      <c r="A572" s="6"/>
      <c r="C572" s="17"/>
      <c r="D572" s="9"/>
    </row>
    <row r="573" spans="1:4" ht="12.75">
      <c r="A573" s="6"/>
      <c r="C573" s="17"/>
      <c r="D573" s="9"/>
    </row>
    <row r="574" spans="1:4" ht="12.75">
      <c r="A574" s="6"/>
      <c r="C574" s="17"/>
      <c r="D574" s="9"/>
    </row>
    <row r="575" spans="1:4" ht="12.75">
      <c r="A575" s="6"/>
      <c r="C575" s="17"/>
      <c r="D575" s="9"/>
    </row>
    <row r="576" spans="1:4" ht="12.75">
      <c r="A576" s="6"/>
      <c r="C576" s="17"/>
      <c r="D576" s="9"/>
    </row>
    <row r="577" spans="1:4" ht="12.75">
      <c r="A577" s="6"/>
      <c r="C577" s="17"/>
      <c r="D577" s="9"/>
    </row>
    <row r="578" spans="1:4" ht="12.75">
      <c r="A578" s="6"/>
      <c r="C578" s="17"/>
      <c r="D578" s="9"/>
    </row>
    <row r="579" spans="1:4" ht="12.75">
      <c r="A579" s="6"/>
      <c r="C579" s="17"/>
      <c r="D579" s="9"/>
    </row>
    <row r="580" spans="1:4" ht="12.75">
      <c r="A580" s="6"/>
      <c r="C580" s="17"/>
      <c r="D580" s="9"/>
    </row>
    <row r="581" spans="1:4" ht="12.75">
      <c r="A581" s="6"/>
      <c r="C581" s="17"/>
      <c r="D581" s="9"/>
    </row>
    <row r="582" spans="1:4" ht="12.75">
      <c r="A582" s="6"/>
      <c r="C582" s="17"/>
      <c r="D582" s="9"/>
    </row>
    <row r="583" spans="1:4" ht="12.75">
      <c r="A583" s="6"/>
      <c r="C583" s="17"/>
      <c r="D583" s="9"/>
    </row>
    <row r="584" spans="1:4" ht="12.75">
      <c r="A584" s="6"/>
      <c r="C584" s="17"/>
      <c r="D584" s="9"/>
    </row>
    <row r="585" spans="1:4" ht="12.75">
      <c r="A585" s="6"/>
      <c r="C585" s="17"/>
      <c r="D585" s="9"/>
    </row>
    <row r="586" spans="1:4" ht="12.75">
      <c r="A586" s="6"/>
      <c r="C586" s="17"/>
      <c r="D586" s="9"/>
    </row>
    <row r="587" spans="1:4" ht="12.75">
      <c r="A587" s="6"/>
      <c r="C587" s="17"/>
      <c r="D587" s="9"/>
    </row>
    <row r="588" spans="1:4" ht="12.75">
      <c r="A588" s="6"/>
      <c r="C588" s="17"/>
      <c r="D588" s="9"/>
    </row>
    <row r="589" spans="1:4" ht="12.75">
      <c r="A589" s="6"/>
      <c r="C589" s="17"/>
      <c r="D589" s="9"/>
    </row>
    <row r="590" spans="1:4" ht="12.75">
      <c r="A590" s="6"/>
      <c r="C590" s="17"/>
      <c r="D590" s="9"/>
    </row>
    <row r="591" spans="1:4" ht="12.75">
      <c r="A591" s="6"/>
      <c r="C591" s="17"/>
      <c r="D591" s="9"/>
    </row>
    <row r="592" spans="1:4" ht="12.75">
      <c r="A592" s="6"/>
      <c r="C592" s="17"/>
      <c r="D592" s="9"/>
    </row>
    <row r="593" spans="1:4" ht="12.75">
      <c r="A593" s="6"/>
      <c r="C593" s="17"/>
      <c r="D593" s="9"/>
    </row>
    <row r="594" spans="1:4" ht="12.75">
      <c r="A594" s="6"/>
      <c r="C594" s="17"/>
      <c r="D594" s="9"/>
    </row>
    <row r="595" spans="1:4" ht="12.75">
      <c r="A595" s="6"/>
      <c r="C595" s="17"/>
      <c r="D595" s="9"/>
    </row>
    <row r="596" spans="1:4" ht="12.75">
      <c r="A596" s="6"/>
      <c r="C596" s="17"/>
      <c r="D596" s="9"/>
    </row>
    <row r="597" spans="1:4" ht="12.75">
      <c r="A597" s="6"/>
      <c r="C597" s="17"/>
      <c r="D597" s="9"/>
    </row>
    <row r="598" spans="1:4" ht="12.75">
      <c r="A598" s="6"/>
      <c r="C598" s="17"/>
      <c r="D598" s="9"/>
    </row>
    <row r="599" spans="1:4" ht="12.75">
      <c r="A599" s="6"/>
      <c r="C599" s="17"/>
      <c r="D599" s="9"/>
    </row>
    <row r="600" spans="1:4" ht="12.75">
      <c r="A600" s="6"/>
      <c r="C600" s="17"/>
      <c r="D600" s="9"/>
    </row>
    <row r="601" spans="1:4" ht="12.75">
      <c r="A601" s="6"/>
      <c r="C601" s="17"/>
      <c r="D601" s="9"/>
    </row>
    <row r="602" spans="1:4" ht="12.75">
      <c r="A602" s="6"/>
      <c r="C602" s="17"/>
      <c r="D602" s="9"/>
    </row>
    <row r="603" spans="1:4" ht="12.75">
      <c r="A603" s="6"/>
      <c r="C603" s="17"/>
      <c r="D603" s="9"/>
    </row>
    <row r="604" spans="1:4" ht="12.75">
      <c r="A604" s="6"/>
      <c r="C604" s="17"/>
      <c r="D604" s="9"/>
    </row>
    <row r="605" spans="1:4" ht="12.75">
      <c r="A605" s="6"/>
      <c r="C605" s="17"/>
      <c r="D605" s="9"/>
    </row>
    <row r="606" spans="1:4" ht="12.75">
      <c r="A606" s="6"/>
      <c r="C606" s="17"/>
      <c r="D606" s="9"/>
    </row>
    <row r="607" spans="1:4" ht="12.75">
      <c r="A607" s="6"/>
      <c r="C607" s="17"/>
      <c r="D607" s="9"/>
    </row>
    <row r="608" spans="1:4" ht="12.75">
      <c r="A608" s="6"/>
      <c r="C608" s="17"/>
      <c r="D608" s="9"/>
    </row>
    <row r="609" spans="1:4" ht="12.75">
      <c r="A609" s="6"/>
      <c r="C609" s="17"/>
      <c r="D609" s="9"/>
    </row>
    <row r="610" spans="1:4" ht="12.75">
      <c r="A610" s="6"/>
      <c r="C610" s="17"/>
      <c r="D610" s="9"/>
    </row>
    <row r="611" spans="1:4" ht="12.75">
      <c r="A611" s="6"/>
      <c r="C611" s="17"/>
      <c r="D611" s="9"/>
    </row>
    <row r="612" spans="1:4" ht="12.75">
      <c r="A612" s="6"/>
      <c r="C612" s="17"/>
      <c r="D612" s="9"/>
    </row>
    <row r="613" spans="1:4" ht="12.75">
      <c r="A613" s="6"/>
      <c r="C613" s="17"/>
      <c r="D613" s="9"/>
    </row>
    <row r="614" spans="1:4" ht="12.75">
      <c r="A614" s="6"/>
      <c r="C614" s="17"/>
      <c r="D614" s="9"/>
    </row>
    <row r="615" spans="1:4" ht="12.75">
      <c r="A615" s="6"/>
      <c r="C615" s="17"/>
      <c r="D615" s="9"/>
    </row>
    <row r="616" spans="1:4" ht="12.75">
      <c r="A616" s="6"/>
      <c r="C616" s="17"/>
      <c r="D616" s="9"/>
    </row>
    <row r="617" spans="1:4" ht="12.75">
      <c r="A617" s="6"/>
      <c r="C617" s="17"/>
      <c r="D617" s="9"/>
    </row>
    <row r="618" spans="1:4" ht="12.75">
      <c r="A618" s="6"/>
      <c r="C618" s="17"/>
      <c r="D618" s="9"/>
    </row>
    <row r="619" spans="1:4" ht="12.75">
      <c r="A619" s="6"/>
      <c r="C619" s="17"/>
      <c r="D619" s="9"/>
    </row>
    <row r="620" spans="1:4" ht="12.75">
      <c r="A620" s="6"/>
      <c r="C620" s="17"/>
      <c r="D620" s="9"/>
    </row>
    <row r="621" spans="1:4" ht="12.75">
      <c r="A621" s="6"/>
      <c r="C621" s="17"/>
      <c r="D621" s="9"/>
    </row>
    <row r="622" spans="1:4" ht="12.75">
      <c r="A622" s="6"/>
      <c r="C622" s="17"/>
      <c r="D622" s="9"/>
    </row>
    <row r="623" spans="1:4" ht="12.75">
      <c r="A623" s="6"/>
      <c r="C623" s="17"/>
      <c r="D623" s="9"/>
    </row>
    <row r="624" spans="1:4" ht="12.75">
      <c r="A624" s="6"/>
      <c r="C624" s="17"/>
      <c r="D624" s="9"/>
    </row>
    <row r="625" spans="1:4" ht="12.75">
      <c r="A625" s="6"/>
      <c r="C625" s="17"/>
      <c r="D625" s="9"/>
    </row>
    <row r="626" spans="1:4" ht="12.75">
      <c r="A626" s="6"/>
      <c r="C626" s="17"/>
      <c r="D626" s="9"/>
    </row>
    <row r="627" spans="1:4" ht="12.75">
      <c r="A627" s="6"/>
      <c r="C627" s="17"/>
      <c r="D627" s="9"/>
    </row>
    <row r="628" spans="1:4" ht="12.75">
      <c r="A628" s="6"/>
      <c r="C628" s="17"/>
      <c r="D628" s="9"/>
    </row>
    <row r="629" spans="1:4" ht="12.75">
      <c r="A629" s="6"/>
      <c r="C629" s="17"/>
      <c r="D629" s="9"/>
    </row>
    <row r="630" spans="1:4" ht="12.75">
      <c r="A630" s="6"/>
      <c r="C630" s="17"/>
      <c r="D630" s="9"/>
    </row>
    <row r="631" spans="1:4" ht="12.75">
      <c r="A631" s="6"/>
      <c r="C631" s="17"/>
      <c r="D631" s="9"/>
    </row>
    <row r="632" spans="1:4" ht="12.75">
      <c r="A632" s="6"/>
      <c r="C632" s="17"/>
      <c r="D632" s="9"/>
    </row>
    <row r="633" spans="1:4" ht="12.75">
      <c r="A633" s="6"/>
      <c r="C633" s="17"/>
      <c r="D633" s="9"/>
    </row>
    <row r="634" spans="1:4" ht="12.75">
      <c r="A634" s="6"/>
      <c r="C634" s="17"/>
      <c r="D634" s="9"/>
    </row>
    <row r="635" spans="1:4" ht="12.75">
      <c r="A635" s="6"/>
      <c r="C635" s="17"/>
      <c r="D635" s="9"/>
    </row>
    <row r="636" spans="1:4" ht="12.75">
      <c r="A636" s="6"/>
      <c r="C636" s="17"/>
      <c r="D636" s="9"/>
    </row>
    <row r="637" spans="1:4" ht="12.75">
      <c r="A637" s="6"/>
      <c r="C637" s="17"/>
      <c r="D637" s="9"/>
    </row>
    <row r="638" spans="1:4" ht="12.75">
      <c r="A638" s="6"/>
      <c r="C638" s="17"/>
      <c r="D638" s="9"/>
    </row>
    <row r="639" spans="1:4" ht="12.75">
      <c r="A639" s="6"/>
      <c r="C639" s="17"/>
      <c r="D639" s="9"/>
    </row>
    <row r="640" spans="1:4" ht="12.75">
      <c r="A640" s="6"/>
      <c r="C640" s="17"/>
      <c r="D640" s="9"/>
    </row>
    <row r="641" spans="1:4" ht="12.75">
      <c r="A641" s="6"/>
      <c r="C641" s="17"/>
      <c r="D641" s="9"/>
    </row>
    <row r="642" spans="1:4" ht="12.75">
      <c r="A642" s="6"/>
      <c r="C642" s="17"/>
      <c r="D642" s="9"/>
    </row>
    <row r="643" spans="1:4" ht="12.75">
      <c r="A643" s="6"/>
      <c r="C643" s="17"/>
      <c r="D643" s="9"/>
    </row>
    <row r="644" spans="1:4" ht="12.75">
      <c r="A644" s="6"/>
      <c r="C644" s="17"/>
      <c r="D644" s="9"/>
    </row>
    <row r="645" spans="1:4" ht="12.75">
      <c r="A645" s="6"/>
      <c r="C645" s="17"/>
      <c r="D645" s="9"/>
    </row>
    <row r="646" spans="1:4" ht="12.75">
      <c r="A646" s="6"/>
      <c r="C646" s="17"/>
      <c r="D646" s="9"/>
    </row>
    <row r="647" spans="1:4" ht="12.75">
      <c r="A647" s="6"/>
      <c r="C647" s="17"/>
      <c r="D647" s="9"/>
    </row>
    <row r="648" spans="1:4" ht="12.75">
      <c r="A648" s="6"/>
      <c r="C648" s="17"/>
      <c r="D648" s="9"/>
    </row>
    <row r="649" spans="1:4" ht="12.75">
      <c r="A649" s="6"/>
      <c r="C649" s="17"/>
      <c r="D649" s="9"/>
    </row>
    <row r="650" spans="1:4" ht="12.75">
      <c r="A650" s="6"/>
      <c r="C650" s="17"/>
      <c r="D650" s="9"/>
    </row>
    <row r="651" spans="1:4" ht="12.75">
      <c r="A651" s="6"/>
      <c r="C651" s="17"/>
      <c r="D651" s="9"/>
    </row>
    <row r="652" spans="1:4" ht="12.75">
      <c r="A652" s="6"/>
      <c r="C652" s="17"/>
      <c r="D652" s="9"/>
    </row>
    <row r="653" spans="1:4" ht="12.75">
      <c r="A653" s="6"/>
      <c r="C653" s="17"/>
      <c r="D653" s="9"/>
    </row>
    <row r="654" spans="1:4" ht="12.75">
      <c r="A654" s="6"/>
      <c r="C654" s="17"/>
      <c r="D654" s="9"/>
    </row>
    <row r="655" spans="1:4" ht="12.75">
      <c r="A655" s="6"/>
      <c r="C655" s="17"/>
      <c r="D655" s="9"/>
    </row>
    <row r="656" spans="1:4" ht="12.75">
      <c r="A656" s="6"/>
      <c r="C656" s="17"/>
      <c r="D656" s="9"/>
    </row>
    <row r="657" spans="1:4" ht="12.75">
      <c r="A657" s="6"/>
      <c r="C657" s="17"/>
      <c r="D657" s="9"/>
    </row>
    <row r="658" spans="1:4" ht="12.75">
      <c r="A658" s="6"/>
      <c r="C658" s="17"/>
      <c r="D658" s="9"/>
    </row>
    <row r="659" spans="1:4" ht="12.75">
      <c r="A659" s="6"/>
      <c r="C659" s="17"/>
      <c r="D659" s="9"/>
    </row>
    <row r="660" spans="1:4" ht="12.75">
      <c r="A660" s="6"/>
      <c r="C660" s="17"/>
      <c r="D660" s="9"/>
    </row>
    <row r="661" spans="1:4" ht="12.75">
      <c r="A661" s="6"/>
      <c r="C661" s="17"/>
      <c r="D661" s="9"/>
    </row>
    <row r="662" spans="1:4" ht="12.75">
      <c r="A662" s="6"/>
      <c r="C662" s="17"/>
      <c r="D662" s="9"/>
    </row>
    <row r="663" spans="1:4" ht="12.75">
      <c r="A663" s="6"/>
      <c r="C663" s="17"/>
      <c r="D663" s="9"/>
    </row>
    <row r="664" spans="1:4" ht="12.75">
      <c r="A664" s="6"/>
      <c r="C664" s="17"/>
      <c r="D664" s="9"/>
    </row>
    <row r="665" spans="1:4" ht="12.75">
      <c r="A665" s="6"/>
      <c r="C665" s="17"/>
      <c r="D665" s="9"/>
    </row>
    <row r="666" spans="1:4" ht="12.75">
      <c r="A666" s="6"/>
      <c r="C666" s="17"/>
      <c r="D666" s="9"/>
    </row>
    <row r="667" spans="1:4" ht="12.75">
      <c r="A667" s="6"/>
      <c r="C667" s="17"/>
      <c r="D667" s="9"/>
    </row>
    <row r="668" spans="1:4" ht="12.75">
      <c r="A668" s="6"/>
      <c r="C668" s="17"/>
      <c r="D668" s="9"/>
    </row>
    <row r="669" spans="1:4" ht="12.75">
      <c r="A669" s="6"/>
      <c r="C669" s="17"/>
      <c r="D669" s="9"/>
    </row>
    <row r="670" spans="1:4" ht="12.75">
      <c r="A670" s="6"/>
      <c r="C670" s="17"/>
      <c r="D670" s="9"/>
    </row>
    <row r="671" spans="1:4" ht="12.75">
      <c r="A671" s="6"/>
      <c r="C671" s="17"/>
      <c r="D671" s="9"/>
    </row>
    <row r="672" spans="1:4" ht="12.75">
      <c r="A672" s="6"/>
      <c r="C672" s="17"/>
      <c r="D672" s="9"/>
    </row>
    <row r="673" spans="1:4" ht="12.75">
      <c r="A673" s="6"/>
      <c r="C673" s="17"/>
      <c r="D673" s="9"/>
    </row>
    <row r="674" spans="1:4" ht="12.75">
      <c r="A674" s="6"/>
      <c r="C674" s="17"/>
      <c r="D674" s="9"/>
    </row>
    <row r="675" spans="1:4" ht="12.75">
      <c r="A675" s="6"/>
      <c r="C675" s="17"/>
      <c r="D675" s="9"/>
    </row>
    <row r="676" spans="1:4" ht="12.75">
      <c r="A676" s="6"/>
      <c r="C676" s="17"/>
      <c r="D676" s="9"/>
    </row>
    <row r="677" spans="1:4" ht="12.75">
      <c r="A677" s="6"/>
      <c r="C677" s="17"/>
      <c r="D677" s="9"/>
    </row>
    <row r="678" spans="1:4" ht="12.75">
      <c r="A678" s="6"/>
      <c r="C678" s="17"/>
      <c r="D678" s="9"/>
    </row>
    <row r="679" spans="1:4" ht="12.75">
      <c r="A679" s="6"/>
      <c r="C679" s="17"/>
      <c r="D679" s="9"/>
    </row>
    <row r="680" spans="1:4" ht="12.75">
      <c r="A680" s="6"/>
      <c r="C680" s="17"/>
      <c r="D680" s="9"/>
    </row>
    <row r="681" spans="1:4" ht="12.75">
      <c r="A681" s="6"/>
      <c r="C681" s="17"/>
      <c r="D681" s="9"/>
    </row>
    <row r="682" spans="1:4" ht="12.75">
      <c r="A682" s="6"/>
      <c r="C682" s="17"/>
      <c r="D682" s="9"/>
    </row>
    <row r="683" spans="1:4" ht="12.75">
      <c r="A683" s="6"/>
      <c r="C683" s="17"/>
      <c r="D683" s="9"/>
    </row>
    <row r="684" spans="1:4" ht="12.75">
      <c r="A684" s="6"/>
      <c r="C684" s="17"/>
      <c r="D684" s="9"/>
    </row>
    <row r="685" spans="1:4" ht="12.75">
      <c r="A685" s="6"/>
      <c r="C685" s="17"/>
      <c r="D685" s="9"/>
    </row>
    <row r="686" spans="1:4" ht="12.75">
      <c r="A686" s="6"/>
      <c r="C686" s="17"/>
      <c r="D686" s="9"/>
    </row>
    <row r="687" spans="1:4" ht="12.75">
      <c r="A687" s="6"/>
      <c r="C687" s="17"/>
      <c r="D687" s="9"/>
    </row>
    <row r="688" spans="1:4" ht="12.75">
      <c r="A688" s="6"/>
      <c r="C688" s="17"/>
      <c r="D688" s="9"/>
    </row>
    <row r="689" spans="1:4" ht="12.75">
      <c r="A689" s="6"/>
      <c r="C689" s="17"/>
      <c r="D689" s="9"/>
    </row>
    <row r="690" spans="1:4" ht="12.75">
      <c r="A690" s="6"/>
      <c r="C690" s="17"/>
      <c r="D690" s="9"/>
    </row>
    <row r="691" spans="1:4" ht="12.75">
      <c r="A691" s="6"/>
      <c r="C691" s="17"/>
      <c r="D691" s="9"/>
    </row>
    <row r="692" spans="1:4" ht="12.75">
      <c r="A692" s="6"/>
      <c r="C692" s="17"/>
      <c r="D692" s="9"/>
    </row>
    <row r="693" spans="1:4" ht="12.75">
      <c r="A693" s="6"/>
      <c r="C693" s="17"/>
      <c r="D693" s="9"/>
    </row>
    <row r="694" spans="1:4" ht="12.75">
      <c r="A694" s="6"/>
      <c r="C694" s="17"/>
      <c r="D694" s="9"/>
    </row>
    <row r="695" spans="1:4" ht="12.75">
      <c r="A695" s="6"/>
      <c r="C695" s="17"/>
      <c r="D695" s="9"/>
    </row>
    <row r="696" spans="1:4" ht="12.75">
      <c r="A696" s="6"/>
      <c r="C696" s="17"/>
      <c r="D696" s="9"/>
    </row>
    <row r="697" spans="1:4" ht="12.75">
      <c r="A697" s="6"/>
      <c r="C697" s="17"/>
      <c r="D697" s="9"/>
    </row>
    <row r="698" spans="1:4" ht="12.75">
      <c r="A698" s="6"/>
      <c r="C698" s="17"/>
      <c r="D698" s="9"/>
    </row>
    <row r="699" spans="1:4" ht="12.75">
      <c r="A699" s="6"/>
      <c r="C699" s="17"/>
      <c r="D699" s="9"/>
    </row>
    <row r="700" spans="1:4" ht="12.75">
      <c r="A700" s="6"/>
      <c r="C700" s="17"/>
      <c r="D700" s="9"/>
    </row>
    <row r="701" spans="1:4" ht="12.75">
      <c r="A701" s="6"/>
      <c r="C701" s="17"/>
      <c r="D701" s="9"/>
    </row>
    <row r="702" spans="1:4" ht="12.75">
      <c r="A702" s="6"/>
      <c r="C702" s="17"/>
      <c r="D702" s="9"/>
    </row>
    <row r="703" spans="1:4" ht="12.75">
      <c r="A703" s="6"/>
      <c r="C703" s="17"/>
      <c r="D703" s="9"/>
    </row>
    <row r="704" spans="1:4" ht="12.75">
      <c r="A704" s="6"/>
      <c r="C704" s="17"/>
      <c r="D704" s="9"/>
    </row>
    <row r="705" spans="1:4" ht="12.75">
      <c r="A705" s="6"/>
      <c r="C705" s="17"/>
      <c r="D705" s="9"/>
    </row>
    <row r="706" spans="1:4" ht="12.75">
      <c r="A706" s="6"/>
      <c r="C706" s="17"/>
      <c r="D706" s="9"/>
    </row>
    <row r="707" spans="1:4" ht="12.75">
      <c r="A707" s="6"/>
      <c r="C707" s="17"/>
      <c r="D707" s="9"/>
    </row>
    <row r="708" spans="1:4" ht="12.75">
      <c r="A708" s="6"/>
      <c r="C708" s="17"/>
      <c r="D708" s="9"/>
    </row>
    <row r="709" spans="1:4" ht="12.75">
      <c r="A709" s="6"/>
      <c r="C709" s="17"/>
      <c r="D709" s="9"/>
    </row>
    <row r="710" spans="1:4" ht="12.75">
      <c r="A710" s="6"/>
      <c r="C710" s="17"/>
      <c r="D710" s="9"/>
    </row>
    <row r="711" spans="1:4" ht="12.75">
      <c r="A711" s="6"/>
      <c r="C711" s="17"/>
      <c r="D711" s="9"/>
    </row>
    <row r="712" spans="1:4" ht="12.75">
      <c r="A712" s="6"/>
      <c r="C712" s="17"/>
      <c r="D712" s="9"/>
    </row>
    <row r="713" spans="1:4" ht="12.75">
      <c r="A713" s="6"/>
      <c r="C713" s="17"/>
      <c r="D713" s="9"/>
    </row>
    <row r="714" spans="1:4" ht="12.75">
      <c r="A714" s="6"/>
      <c r="C714" s="17"/>
      <c r="D714" s="9"/>
    </row>
    <row r="715" spans="1:4" ht="12.75">
      <c r="A715" s="6"/>
      <c r="C715" s="17"/>
      <c r="D715" s="9"/>
    </row>
    <row r="716" spans="1:4" ht="12.75">
      <c r="A716" s="6"/>
      <c r="C716" s="17"/>
      <c r="D716" s="9"/>
    </row>
    <row r="717" spans="1:4" ht="12.75">
      <c r="A717" s="6"/>
      <c r="C717" s="17"/>
      <c r="D717" s="9"/>
    </row>
    <row r="718" spans="1:4" ht="12.75">
      <c r="A718" s="6"/>
      <c r="C718" s="17"/>
      <c r="D718" s="9"/>
    </row>
    <row r="719" spans="1:4" ht="12.75">
      <c r="A719" s="6"/>
      <c r="C719" s="17"/>
      <c r="D719" s="9"/>
    </row>
    <row r="720" spans="1:4" ht="12.75">
      <c r="A720" s="6"/>
      <c r="C720" s="17"/>
      <c r="D720" s="9"/>
    </row>
    <row r="721" spans="1:4" ht="12.75">
      <c r="A721" s="6"/>
      <c r="C721" s="17"/>
      <c r="D721" s="9"/>
    </row>
    <row r="722" spans="1:4" ht="12.75">
      <c r="A722" s="6"/>
      <c r="C722" s="17"/>
      <c r="D722" s="9"/>
    </row>
    <row r="723" spans="1:4" ht="12.75">
      <c r="A723" s="6"/>
      <c r="C723" s="17"/>
      <c r="D723" s="9"/>
    </row>
    <row r="724" spans="1:4" ht="12.75">
      <c r="A724" s="6"/>
      <c r="C724" s="17"/>
      <c r="D724" s="9"/>
    </row>
    <row r="725" spans="1:4" ht="12.75">
      <c r="A725" s="6"/>
      <c r="C725" s="17"/>
      <c r="D725" s="9"/>
    </row>
    <row r="726" spans="1:4" ht="12.75">
      <c r="A726" s="6"/>
      <c r="C726" s="17"/>
      <c r="D726" s="9"/>
    </row>
    <row r="727" spans="1:4" ht="12.75">
      <c r="A727" s="6"/>
      <c r="C727" s="17"/>
      <c r="D727" s="9"/>
    </row>
    <row r="728" spans="1:4" ht="12.75">
      <c r="A728" s="6"/>
      <c r="C728" s="17"/>
      <c r="D728" s="9"/>
    </row>
    <row r="729" spans="1:4" ht="12.75">
      <c r="A729" s="6"/>
      <c r="C729" s="17"/>
      <c r="D729" s="9"/>
    </row>
    <row r="730" spans="1:4" ht="12.75">
      <c r="A730" s="6"/>
      <c r="C730" s="17"/>
      <c r="D730" s="9"/>
    </row>
    <row r="731" spans="1:4" ht="12.75">
      <c r="A731" s="6"/>
      <c r="C731" s="17"/>
      <c r="D731" s="9"/>
    </row>
    <row r="732" spans="1:4" ht="12.75">
      <c r="A732" s="6"/>
      <c r="C732" s="17"/>
      <c r="D732" s="9"/>
    </row>
    <row r="733" spans="1:4" ht="12.75">
      <c r="A733" s="6"/>
      <c r="C733" s="17"/>
      <c r="D733" s="9"/>
    </row>
    <row r="734" spans="1:4" ht="12.75">
      <c r="A734" s="6"/>
      <c r="C734" s="17"/>
      <c r="D734" s="9"/>
    </row>
    <row r="735" spans="1:4" ht="12.75">
      <c r="A735" s="6"/>
      <c r="C735" s="17"/>
      <c r="D735" s="9"/>
    </row>
    <row r="736" spans="1:4" ht="12.75">
      <c r="A736" s="6"/>
      <c r="C736" s="17"/>
      <c r="D736" s="9"/>
    </row>
    <row r="737" spans="1:4" ht="12.75">
      <c r="A737" s="6"/>
      <c r="C737" s="17"/>
      <c r="D737" s="9"/>
    </row>
    <row r="738" spans="1:4" ht="12.75">
      <c r="A738" s="6"/>
      <c r="C738" s="17"/>
      <c r="D738" s="9"/>
    </row>
    <row r="739" spans="1:4" ht="12.75">
      <c r="A739" s="6"/>
      <c r="C739" s="17"/>
      <c r="D739" s="9"/>
    </row>
    <row r="740" spans="1:4" ht="12.75">
      <c r="A740" s="6"/>
      <c r="C740" s="17"/>
      <c r="D740" s="9"/>
    </row>
    <row r="741" spans="1:4" ht="12.75">
      <c r="A741" s="6"/>
      <c r="C741" s="17"/>
      <c r="D741" s="9"/>
    </row>
    <row r="742" spans="1:4" ht="12.75">
      <c r="A742" s="6"/>
      <c r="C742" s="17"/>
      <c r="D742" s="9"/>
    </row>
    <row r="743" spans="1:4" ht="12.75">
      <c r="A743" s="6"/>
      <c r="C743" s="17"/>
      <c r="D743" s="9"/>
    </row>
    <row r="744" spans="1:4" ht="12.75">
      <c r="A744" s="6"/>
      <c r="C744" s="17"/>
      <c r="D744" s="9"/>
    </row>
    <row r="745" spans="1:4" ht="12.75">
      <c r="A745" s="6"/>
      <c r="C745" s="17"/>
      <c r="D745" s="9"/>
    </row>
    <row r="746" spans="1:4" ht="12.75">
      <c r="A746" s="6"/>
      <c r="C746" s="17"/>
      <c r="D746" s="9"/>
    </row>
    <row r="747" spans="1:4" ht="12.75">
      <c r="A747" s="6"/>
      <c r="C747" s="17"/>
      <c r="D747" s="9"/>
    </row>
    <row r="748" spans="1:4" ht="12.75">
      <c r="A748" s="6"/>
      <c r="C748" s="17"/>
      <c r="D748" s="9"/>
    </row>
    <row r="749" spans="1:4" ht="12.75">
      <c r="A749" s="6"/>
      <c r="C749" s="17"/>
      <c r="D749" s="9"/>
    </row>
    <row r="750" spans="1:4" ht="12.75">
      <c r="A750" s="6"/>
      <c r="C750" s="17"/>
      <c r="D750" s="9"/>
    </row>
    <row r="751" spans="1:4" ht="12.75">
      <c r="A751" s="6"/>
      <c r="C751" s="17"/>
      <c r="D751" s="9"/>
    </row>
    <row r="752" spans="1:4" ht="12.75">
      <c r="A752" s="6"/>
      <c r="C752" s="17"/>
      <c r="D752" s="9"/>
    </row>
    <row r="753" spans="1:4" ht="12.75">
      <c r="A753" s="6"/>
      <c r="C753" s="17"/>
      <c r="D753" s="9"/>
    </row>
    <row r="754" spans="1:4" ht="12.75">
      <c r="A754" s="6"/>
      <c r="C754" s="17"/>
      <c r="D754" s="9"/>
    </row>
    <row r="755" spans="1:4" ht="12.75">
      <c r="A755" s="6"/>
      <c r="C755" s="17"/>
      <c r="D755" s="9"/>
    </row>
    <row r="756" spans="1:4" ht="12.75">
      <c r="A756" s="6"/>
      <c r="C756" s="17"/>
      <c r="D756" s="9"/>
    </row>
    <row r="757" spans="1:4" ht="12.75">
      <c r="A757" s="6"/>
      <c r="C757" s="17"/>
      <c r="D757" s="9"/>
    </row>
    <row r="758" spans="1:4" ht="12.75">
      <c r="A758" s="6"/>
      <c r="C758" s="17"/>
      <c r="D758" s="9"/>
    </row>
    <row r="759" spans="1:4" ht="12.75">
      <c r="A759" s="6"/>
      <c r="C759" s="17"/>
      <c r="D759" s="9"/>
    </row>
    <row r="760" spans="1:4" ht="12.75">
      <c r="A760" s="6"/>
      <c r="C760" s="17"/>
      <c r="D760" s="9"/>
    </row>
    <row r="761" spans="1:4" ht="12.75">
      <c r="A761" s="6"/>
      <c r="C761" s="17"/>
      <c r="D761" s="9"/>
    </row>
    <row r="762" spans="1:4" ht="12.75">
      <c r="A762" s="6"/>
      <c r="C762" s="17"/>
      <c r="D762" s="9"/>
    </row>
    <row r="763" spans="1:4" ht="12.75">
      <c r="A763" s="6"/>
      <c r="C763" s="17"/>
      <c r="D763" s="9"/>
    </row>
    <row r="764" spans="1:4" ht="12.75">
      <c r="A764" s="6"/>
      <c r="C764" s="17"/>
      <c r="D764" s="9"/>
    </row>
    <row r="765" spans="1:4" ht="12.75">
      <c r="A765" s="6"/>
      <c r="C765" s="17"/>
      <c r="D765" s="9"/>
    </row>
    <row r="766" spans="1:4" ht="12.75">
      <c r="A766" s="6"/>
      <c r="C766" s="17"/>
      <c r="D766" s="9"/>
    </row>
    <row r="767" spans="1:4" ht="12.75">
      <c r="A767" s="6"/>
      <c r="C767" s="17"/>
      <c r="D767" s="9"/>
    </row>
    <row r="768" spans="1:4" ht="12.75">
      <c r="A768" s="6"/>
      <c r="C768" s="17"/>
      <c r="D768" s="9"/>
    </row>
    <row r="769" spans="1:4" ht="12.75">
      <c r="A769" s="6"/>
      <c r="C769" s="17"/>
      <c r="D769" s="9"/>
    </row>
    <row r="770" spans="1:4" ht="12.75">
      <c r="A770" s="6"/>
      <c r="C770" s="17"/>
      <c r="D770" s="9"/>
    </row>
    <row r="771" spans="1:4" ht="12.75">
      <c r="A771" s="6"/>
      <c r="C771" s="17"/>
      <c r="D771" s="9"/>
    </row>
    <row r="772" spans="1:4" ht="12.75">
      <c r="A772" s="6"/>
      <c r="C772" s="17"/>
      <c r="D772" s="9"/>
    </row>
    <row r="773" spans="1:4" ht="12.75">
      <c r="A773" s="6"/>
      <c r="C773" s="17"/>
      <c r="D773" s="9"/>
    </row>
    <row r="774" spans="1:4" ht="12.75">
      <c r="A774" s="6"/>
      <c r="C774" s="17"/>
      <c r="D774" s="9"/>
    </row>
    <row r="775" spans="1:4" ht="12.75">
      <c r="A775" s="6"/>
      <c r="C775" s="17"/>
      <c r="D775" s="9"/>
    </row>
    <row r="776" spans="1:4" ht="12.75">
      <c r="A776" s="6"/>
      <c r="C776" s="17"/>
      <c r="D776" s="9"/>
    </row>
    <row r="777" spans="1:4" ht="12.75">
      <c r="A777" s="6"/>
      <c r="C777" s="17"/>
      <c r="D777" s="9"/>
    </row>
    <row r="778" spans="1:4" ht="12.75">
      <c r="A778" s="6"/>
      <c r="C778" s="17"/>
      <c r="D778" s="9"/>
    </row>
    <row r="779" spans="1:4" ht="12.75">
      <c r="A779" s="6"/>
      <c r="C779" s="17"/>
      <c r="D779" s="9"/>
    </row>
    <row r="780" spans="1:4" ht="12.75">
      <c r="A780" s="6"/>
      <c r="C780" s="17"/>
      <c r="D780" s="9"/>
    </row>
    <row r="781" spans="1:4" ht="12.75">
      <c r="A781" s="6"/>
      <c r="C781" s="17"/>
      <c r="D781" s="9"/>
    </row>
    <row r="782" spans="1:4" ht="12.75">
      <c r="A782" s="6"/>
      <c r="C782" s="17"/>
      <c r="D782" s="9"/>
    </row>
    <row r="783" spans="1:4" ht="12.75">
      <c r="A783" s="6"/>
      <c r="C783" s="17"/>
      <c r="D783" s="9"/>
    </row>
    <row r="784" spans="1:4" ht="12.75">
      <c r="A784" s="6"/>
      <c r="C784" s="17"/>
      <c r="D784" s="9"/>
    </row>
    <row r="785" spans="1:4" ht="12.75">
      <c r="A785" s="6"/>
      <c r="C785" s="17"/>
      <c r="D785" s="9"/>
    </row>
    <row r="786" spans="1:4" ht="12.75">
      <c r="A786" s="6"/>
      <c r="C786" s="17"/>
      <c r="D786" s="9"/>
    </row>
    <row r="787" spans="1:4" ht="12.75">
      <c r="A787" s="6"/>
      <c r="C787" s="17"/>
      <c r="D787" s="9"/>
    </row>
    <row r="788" spans="1:4" ht="12.75">
      <c r="A788" s="6"/>
      <c r="C788" s="17"/>
      <c r="D788" s="9"/>
    </row>
    <row r="789" spans="1:4" ht="12.75">
      <c r="A789" s="6"/>
      <c r="C789" s="17"/>
      <c r="D789" s="9"/>
    </row>
    <row r="790" spans="1:4" ht="12.75">
      <c r="A790" s="6"/>
      <c r="C790" s="17"/>
      <c r="D790" s="9"/>
    </row>
    <row r="791" spans="1:4" ht="12.75">
      <c r="A791" s="6"/>
      <c r="C791" s="17"/>
      <c r="D791" s="9"/>
    </row>
    <row r="792" spans="1:4" ht="12.75">
      <c r="A792" s="6"/>
      <c r="C792" s="17"/>
      <c r="D792" s="9"/>
    </row>
    <row r="793" spans="1:4" ht="12.75">
      <c r="A793" s="6"/>
      <c r="C793" s="17"/>
      <c r="D793" s="9"/>
    </row>
    <row r="794" spans="1:4" ht="12.75">
      <c r="A794" s="6"/>
      <c r="C794" s="17"/>
      <c r="D794" s="9"/>
    </row>
    <row r="795" spans="1:4" ht="12.75">
      <c r="A795" s="6"/>
      <c r="C795" s="17"/>
      <c r="D795" s="9"/>
    </row>
    <row r="796" spans="1:4" ht="12.75">
      <c r="A796" s="6"/>
      <c r="C796" s="17"/>
      <c r="D796" s="9"/>
    </row>
    <row r="797" spans="1:4" ht="12.75">
      <c r="A797" s="6"/>
      <c r="C797" s="17"/>
      <c r="D797" s="9"/>
    </row>
    <row r="798" spans="1:4" ht="12.75">
      <c r="A798" s="6"/>
      <c r="C798" s="17"/>
      <c r="D798" s="9"/>
    </row>
    <row r="799" spans="1:4" ht="12.75">
      <c r="A799" s="6"/>
      <c r="C799" s="17"/>
      <c r="D799" s="9"/>
    </row>
    <row r="800" spans="1:4" ht="12.75">
      <c r="A800" s="6"/>
      <c r="C800" s="17"/>
      <c r="D800" s="9"/>
    </row>
    <row r="801" spans="1:4" ht="12.75">
      <c r="A801" s="6"/>
      <c r="C801" s="17"/>
      <c r="D801" s="9"/>
    </row>
    <row r="802" spans="1:4" ht="12.75">
      <c r="A802" s="6"/>
      <c r="C802" s="17"/>
      <c r="D802" s="9"/>
    </row>
    <row r="803" spans="1:4" ht="12.75">
      <c r="A803" s="6"/>
      <c r="C803" s="17"/>
      <c r="D803" s="9"/>
    </row>
    <row r="804" spans="1:4" ht="12.75">
      <c r="A804" s="6"/>
      <c r="C804" s="17"/>
      <c r="D804" s="9"/>
    </row>
    <row r="805" spans="1:4" ht="12.75">
      <c r="A805" s="6"/>
      <c r="C805" s="17"/>
      <c r="D805" s="9"/>
    </row>
    <row r="806" spans="1:4" ht="12.75">
      <c r="A806" s="6"/>
      <c r="C806" s="17"/>
      <c r="D806" s="9"/>
    </row>
    <row r="807" spans="1:4" ht="12.75">
      <c r="A807" s="6"/>
      <c r="C807" s="17"/>
      <c r="D807" s="9"/>
    </row>
    <row r="808" spans="1:4" ht="12.75">
      <c r="A808" s="6"/>
      <c r="C808" s="17"/>
      <c r="D808" s="9"/>
    </row>
    <row r="809" spans="1:4" ht="12.75">
      <c r="A809" s="6"/>
      <c r="C809" s="17"/>
      <c r="D809" s="9"/>
    </row>
    <row r="810" spans="1:4" ht="12.75">
      <c r="A810" s="6"/>
      <c r="C810" s="17"/>
      <c r="D810" s="9"/>
    </row>
  </sheetData>
  <sheetProtection/>
  <mergeCells count="30">
    <mergeCell ref="A87:D87"/>
    <mergeCell ref="B306:C306"/>
    <mergeCell ref="A147:D147"/>
    <mergeCell ref="A233:D233"/>
    <mergeCell ref="B116:C116"/>
    <mergeCell ref="A97:D97"/>
    <mergeCell ref="A114:D114"/>
    <mergeCell ref="A143:D143"/>
    <mergeCell ref="A102:B102"/>
    <mergeCell ref="A118:D118"/>
    <mergeCell ref="A98:D98"/>
    <mergeCell ref="A104:D104"/>
    <mergeCell ref="A123:D123"/>
    <mergeCell ref="A117:D117"/>
    <mergeCell ref="B307:C307"/>
    <mergeCell ref="B305:C305"/>
    <mergeCell ref="A129:D129"/>
    <mergeCell ref="A148:D148"/>
    <mergeCell ref="A128:D128"/>
    <mergeCell ref="A103:D103"/>
    <mergeCell ref="A4:D4"/>
    <mergeCell ref="A5:D5"/>
    <mergeCell ref="A36:D36"/>
    <mergeCell ref="A68:D68"/>
    <mergeCell ref="B96:C96"/>
    <mergeCell ref="A31:D31"/>
    <mergeCell ref="A37:D37"/>
    <mergeCell ref="A48:D48"/>
    <mergeCell ref="A69:D69"/>
    <mergeCell ref="A61:D61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75" r:id="rId1"/>
  <headerFooter alignWithMargins="0">
    <oddFooter>&amp;CStrona &amp;P z &amp;N</oddFooter>
  </headerFooter>
  <rowBreaks count="1" manualBreakCount="1">
    <brk id="23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8515625" style="121" customWidth="1"/>
    <col min="2" max="2" width="42.421875" style="80" customWidth="1"/>
    <col min="3" max="4" width="20.140625" style="126" customWidth="1"/>
    <col min="5" max="5" width="16.8515625" style="80" customWidth="1"/>
    <col min="6" max="7" width="9.140625" style="80" customWidth="1"/>
    <col min="8" max="8" width="12.140625" style="80" bestFit="1" customWidth="1"/>
    <col min="9" max="16384" width="9.140625" style="80" customWidth="1"/>
  </cols>
  <sheetData>
    <row r="1" spans="2:4" ht="15">
      <c r="B1" s="79" t="s">
        <v>922</v>
      </c>
      <c r="D1" s="219"/>
    </row>
    <row r="2" ht="15">
      <c r="B2" s="79"/>
    </row>
    <row r="3" spans="2:4" ht="12.75" customHeight="1" thickBot="1">
      <c r="B3" s="597" t="s">
        <v>59</v>
      </c>
      <c r="C3" s="597"/>
      <c r="D3" s="597"/>
    </row>
    <row r="4" spans="1:5" ht="30.75" thickBot="1">
      <c r="A4" s="220" t="s">
        <v>12</v>
      </c>
      <c r="B4" s="220" t="s">
        <v>10</v>
      </c>
      <c r="C4" s="221" t="s">
        <v>21</v>
      </c>
      <c r="D4" s="221" t="s">
        <v>9</v>
      </c>
      <c r="E4" s="222" t="s">
        <v>400</v>
      </c>
    </row>
    <row r="5" spans="1:6" s="289" customFormat="1" ht="26.25" customHeight="1">
      <c r="A5" s="487">
        <v>1</v>
      </c>
      <c r="B5" s="488" t="s">
        <v>60</v>
      </c>
      <c r="C5" s="375">
        <v>224286.07</v>
      </c>
      <c r="D5" s="376" t="s">
        <v>131</v>
      </c>
      <c r="E5" s="377">
        <v>1765</v>
      </c>
      <c r="F5" s="289" t="s">
        <v>377</v>
      </c>
    </row>
    <row r="6" spans="1:5" s="289" customFormat="1" ht="132" customHeight="1">
      <c r="A6" s="487"/>
      <c r="B6" s="488" t="s">
        <v>478</v>
      </c>
      <c r="C6" s="378">
        <v>58087.74</v>
      </c>
      <c r="D6" s="379"/>
      <c r="E6" s="377"/>
    </row>
    <row r="7" spans="1:6" s="289" customFormat="1" ht="26.25" customHeight="1">
      <c r="A7" s="489">
        <v>2</v>
      </c>
      <c r="B7" s="104" t="s">
        <v>479</v>
      </c>
      <c r="C7" s="338">
        <v>632974.94</v>
      </c>
      <c r="D7" s="339">
        <v>115693.76</v>
      </c>
      <c r="E7" s="380" t="s">
        <v>131</v>
      </c>
      <c r="F7" s="381"/>
    </row>
    <row r="8" spans="1:5" s="289" customFormat="1" ht="26.25" customHeight="1">
      <c r="A8" s="489">
        <v>3</v>
      </c>
      <c r="B8" s="490" t="s">
        <v>61</v>
      </c>
      <c r="C8" s="338">
        <v>204930.701</v>
      </c>
      <c r="D8" s="224" t="s">
        <v>131</v>
      </c>
      <c r="E8" s="380" t="s">
        <v>131</v>
      </c>
    </row>
    <row r="9" spans="1:5" s="289" customFormat="1" ht="26.25" customHeight="1">
      <c r="A9" s="489">
        <v>4</v>
      </c>
      <c r="B9" s="104" t="s">
        <v>62</v>
      </c>
      <c r="C9" s="338">
        <v>469238.08</v>
      </c>
      <c r="D9" s="338">
        <v>365615.4</v>
      </c>
      <c r="E9" s="380" t="s">
        <v>131</v>
      </c>
    </row>
    <row r="10" spans="1:8" s="289" customFormat="1" ht="26.25" customHeight="1">
      <c r="A10" s="489">
        <v>5</v>
      </c>
      <c r="B10" s="104" t="s">
        <v>293</v>
      </c>
      <c r="C10" s="338">
        <v>32767.75</v>
      </c>
      <c r="D10" s="224" t="s">
        <v>131</v>
      </c>
      <c r="E10" s="380" t="s">
        <v>131</v>
      </c>
      <c r="F10" s="382"/>
      <c r="H10" s="383"/>
    </row>
    <row r="11" spans="1:5" s="289" customFormat="1" ht="33.75" customHeight="1">
      <c r="A11" s="489">
        <v>6</v>
      </c>
      <c r="B11" s="104" t="s">
        <v>392</v>
      </c>
      <c r="C11" s="338">
        <v>179024.18</v>
      </c>
      <c r="D11" s="224" t="s">
        <v>131</v>
      </c>
      <c r="E11" s="380" t="s">
        <v>131</v>
      </c>
    </row>
    <row r="12" spans="1:5" s="289" customFormat="1" ht="26.25" customHeight="1">
      <c r="A12" s="489">
        <v>7</v>
      </c>
      <c r="B12" s="104" t="s">
        <v>63</v>
      </c>
      <c r="C12" s="224">
        <v>58228.16</v>
      </c>
      <c r="D12" s="224" t="s">
        <v>131</v>
      </c>
      <c r="E12" s="380" t="s">
        <v>131</v>
      </c>
    </row>
    <row r="13" spans="1:5" s="289" customFormat="1" ht="57.75" thickBot="1">
      <c r="A13" s="491">
        <v>8</v>
      </c>
      <c r="B13" s="492" t="s">
        <v>64</v>
      </c>
      <c r="C13" s="378">
        <v>648777.07</v>
      </c>
      <c r="D13" s="339">
        <v>55620.34</v>
      </c>
      <c r="E13" s="380" t="s">
        <v>498</v>
      </c>
    </row>
    <row r="14" spans="1:5" ht="18" customHeight="1" thickBot="1">
      <c r="A14" s="225"/>
      <c r="B14" s="222" t="s">
        <v>11</v>
      </c>
      <c r="C14" s="226">
        <f>SUM(C5:C13)</f>
        <v>2508314.6909999996</v>
      </c>
      <c r="D14" s="226">
        <f>SUM(D5:D13)</f>
        <v>536929.5</v>
      </c>
      <c r="E14" s="227">
        <f>1765+313474.3</f>
        <v>315239.3</v>
      </c>
    </row>
    <row r="15" spans="2:4" ht="14.25">
      <c r="B15" s="135"/>
      <c r="C15" s="223"/>
      <c r="D15" s="223"/>
    </row>
    <row r="16" spans="2:4" ht="14.25">
      <c r="B16" s="135"/>
      <c r="C16" s="223"/>
      <c r="D16" s="223"/>
    </row>
    <row r="17" spans="2:4" ht="14.25">
      <c r="B17" s="135"/>
      <c r="C17" s="223"/>
      <c r="D17" s="223"/>
    </row>
    <row r="18" spans="2:4" ht="14.25">
      <c r="B18" s="135"/>
      <c r="C18" s="223"/>
      <c r="D18" s="223"/>
    </row>
    <row r="19" spans="2:4" ht="14.25">
      <c r="B19" s="135"/>
      <c r="C19" s="223"/>
      <c r="D19" s="223"/>
    </row>
    <row r="20" spans="2:4" ht="14.25">
      <c r="B20" s="135"/>
      <c r="C20" s="223"/>
      <c r="D20" s="223"/>
    </row>
    <row r="21" spans="2:4" ht="14.25">
      <c r="B21" s="135"/>
      <c r="C21" s="223"/>
      <c r="D21" s="223"/>
    </row>
    <row r="22" spans="2:4" ht="14.25">
      <c r="B22" s="135"/>
      <c r="C22" s="223"/>
      <c r="D22" s="223"/>
    </row>
    <row r="23" spans="2:4" ht="14.25">
      <c r="B23" s="135"/>
      <c r="C23" s="223"/>
      <c r="D23" s="223"/>
    </row>
    <row r="24" spans="2:4" ht="14.25">
      <c r="B24" s="135"/>
      <c r="C24" s="223"/>
      <c r="D24" s="223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00390625" style="81" customWidth="1"/>
    <col min="2" max="2" width="37.7109375" style="81" customWidth="1"/>
    <col min="3" max="3" width="28.28125" style="81" customWidth="1"/>
    <col min="4" max="4" width="25.8515625" style="81" customWidth="1"/>
    <col min="5" max="5" width="13.421875" style="81" customWidth="1"/>
    <col min="6" max="6" width="20.00390625" style="81" customWidth="1"/>
    <col min="7" max="7" width="19.00390625" style="81" customWidth="1"/>
    <col min="8" max="8" width="32.28125" style="81" customWidth="1"/>
    <col min="9" max="9" width="19.421875" style="81" customWidth="1"/>
    <col min="10" max="10" width="35.421875" style="81" customWidth="1"/>
    <col min="11" max="16384" width="9.140625" style="80" customWidth="1"/>
  </cols>
  <sheetData>
    <row r="1" spans="1:9" ht="15">
      <c r="A1" s="607" t="s">
        <v>923</v>
      </c>
      <c r="B1" s="607"/>
      <c r="C1" s="607"/>
      <c r="D1" s="607"/>
      <c r="E1" s="607"/>
      <c r="F1" s="607"/>
      <c r="G1" s="607"/>
      <c r="I1" s="228"/>
    </row>
    <row r="2" spans="2:9" ht="15.75" thickBot="1">
      <c r="B2" s="228"/>
      <c r="I2" s="228"/>
    </row>
    <row r="3" spans="1:10" ht="75.75" thickBot="1">
      <c r="A3" s="229" t="s">
        <v>2</v>
      </c>
      <c r="B3" s="230" t="s">
        <v>23</v>
      </c>
      <c r="C3" s="231" t="s">
        <v>24</v>
      </c>
      <c r="D3" s="231" t="s">
        <v>25</v>
      </c>
      <c r="E3" s="231" t="s">
        <v>14</v>
      </c>
      <c r="F3" s="231" t="s">
        <v>26</v>
      </c>
      <c r="G3" s="231" t="s">
        <v>27</v>
      </c>
      <c r="H3" s="231" t="s">
        <v>28</v>
      </c>
      <c r="I3" s="231" t="s">
        <v>29</v>
      </c>
      <c r="J3" s="231" t="s">
        <v>30</v>
      </c>
    </row>
    <row r="4" spans="1:10" ht="15.75" thickBot="1">
      <c r="A4" s="608" t="s">
        <v>570</v>
      </c>
      <c r="B4" s="609"/>
      <c r="C4" s="609"/>
      <c r="D4" s="610"/>
      <c r="E4" s="433"/>
      <c r="F4" s="433"/>
      <c r="G4" s="433"/>
      <c r="H4" s="433"/>
      <c r="I4" s="433"/>
      <c r="J4" s="434"/>
    </row>
    <row r="5" spans="1:10" ht="42.75">
      <c r="A5" s="240">
        <v>1</v>
      </c>
      <c r="B5" s="232" t="s">
        <v>132</v>
      </c>
      <c r="C5" s="233" t="s">
        <v>133</v>
      </c>
      <c r="D5" s="234" t="s">
        <v>134</v>
      </c>
      <c r="E5" s="241" t="s">
        <v>135</v>
      </c>
      <c r="F5" s="242" t="s">
        <v>136</v>
      </c>
      <c r="G5" s="236">
        <v>20000</v>
      </c>
      <c r="H5" s="235"/>
      <c r="I5" s="235" t="s">
        <v>101</v>
      </c>
      <c r="J5" s="237"/>
    </row>
    <row r="6" spans="1:10" ht="42.75">
      <c r="A6" s="238">
        <v>2</v>
      </c>
      <c r="B6" s="243" t="s">
        <v>132</v>
      </c>
      <c r="C6" s="244" t="s">
        <v>137</v>
      </c>
      <c r="D6" s="244" t="s">
        <v>138</v>
      </c>
      <c r="E6" s="245" t="s">
        <v>139</v>
      </c>
      <c r="F6" s="246" t="s">
        <v>136</v>
      </c>
      <c r="G6" s="247">
        <v>18000</v>
      </c>
      <c r="H6" s="245" t="s">
        <v>571</v>
      </c>
      <c r="I6" s="245" t="s">
        <v>101</v>
      </c>
      <c r="J6" s="248"/>
    </row>
    <row r="7" spans="1:10" ht="15" thickBot="1">
      <c r="A7" s="249">
        <v>3</v>
      </c>
      <c r="B7" s="250" t="s">
        <v>140</v>
      </c>
      <c r="C7" s="251" t="s">
        <v>141</v>
      </c>
      <c r="D7" s="251" t="s">
        <v>142</v>
      </c>
      <c r="E7" s="252" t="s">
        <v>143</v>
      </c>
      <c r="F7" s="252"/>
      <c r="G7" s="253">
        <v>3694</v>
      </c>
      <c r="H7" s="252"/>
      <c r="I7" s="252" t="s">
        <v>101</v>
      </c>
      <c r="J7" s="254"/>
    </row>
    <row r="8" spans="1:10" ht="15.75" thickBot="1">
      <c r="A8" s="598" t="s">
        <v>0</v>
      </c>
      <c r="B8" s="599"/>
      <c r="C8" s="599"/>
      <c r="D8" s="599"/>
      <c r="E8" s="599"/>
      <c r="F8" s="600"/>
      <c r="G8" s="255">
        <f>SUM(G5:G7)</f>
        <v>41694</v>
      </c>
      <c r="H8" s="256"/>
      <c r="I8" s="256"/>
      <c r="J8" s="257"/>
    </row>
    <row r="9" spans="1:10" ht="15">
      <c r="A9" s="601" t="s">
        <v>390</v>
      </c>
      <c r="B9" s="602"/>
      <c r="C9" s="602"/>
      <c r="D9" s="603"/>
      <c r="E9" s="435"/>
      <c r="F9" s="435"/>
      <c r="G9" s="435"/>
      <c r="H9" s="435"/>
      <c r="I9" s="435"/>
      <c r="J9" s="436"/>
    </row>
    <row r="10" spans="1:10" ht="57">
      <c r="A10" s="238">
        <v>1</v>
      </c>
      <c r="B10" s="243" t="s">
        <v>145</v>
      </c>
      <c r="C10" s="328">
        <v>5857090</v>
      </c>
      <c r="D10" s="329" t="s">
        <v>146</v>
      </c>
      <c r="E10" s="330">
        <v>2014</v>
      </c>
      <c r="F10" s="331" t="s">
        <v>147</v>
      </c>
      <c r="G10" s="332">
        <v>20224.7</v>
      </c>
      <c r="H10" s="246" t="s">
        <v>148</v>
      </c>
      <c r="I10" s="331"/>
      <c r="J10" s="442" t="s">
        <v>149</v>
      </c>
    </row>
    <row r="11" spans="1:10" ht="57">
      <c r="A11" s="238">
        <v>2</v>
      </c>
      <c r="B11" s="243" t="s">
        <v>145</v>
      </c>
      <c r="C11" s="259">
        <v>5857093</v>
      </c>
      <c r="D11" s="329" t="s">
        <v>146</v>
      </c>
      <c r="E11" s="260">
        <v>2014</v>
      </c>
      <c r="F11" s="331" t="s">
        <v>147</v>
      </c>
      <c r="G11" s="332">
        <v>20224.7</v>
      </c>
      <c r="H11" s="246" t="s">
        <v>148</v>
      </c>
      <c r="I11" s="245"/>
      <c r="J11" s="442" t="s">
        <v>150</v>
      </c>
    </row>
    <row r="12" spans="1:10" ht="14.25">
      <c r="A12" s="238">
        <v>3</v>
      </c>
      <c r="B12" s="243" t="s">
        <v>421</v>
      </c>
      <c r="C12" s="259"/>
      <c r="D12" s="329"/>
      <c r="E12" s="260">
        <v>2018</v>
      </c>
      <c r="F12" s="331"/>
      <c r="G12" s="332">
        <v>12915.1</v>
      </c>
      <c r="H12" s="246"/>
      <c r="I12" s="245"/>
      <c r="J12" s="442"/>
    </row>
    <row r="13" spans="1:10" ht="15.75" thickBot="1">
      <c r="A13" s="604" t="s">
        <v>0</v>
      </c>
      <c r="B13" s="605"/>
      <c r="C13" s="605"/>
      <c r="D13" s="605"/>
      <c r="E13" s="605"/>
      <c r="F13" s="606"/>
      <c r="G13" s="324">
        <f>SUM(G10:G12)</f>
        <v>53364.5</v>
      </c>
      <c r="H13" s="325"/>
      <c r="I13" s="326"/>
      <c r="J13" s="327"/>
    </row>
    <row r="14" spans="1:10" ht="12.75" customHeight="1" thickBot="1">
      <c r="A14" s="608" t="s">
        <v>394</v>
      </c>
      <c r="B14" s="609"/>
      <c r="C14" s="609"/>
      <c r="D14" s="610"/>
      <c r="E14" s="433"/>
      <c r="F14" s="433"/>
      <c r="G14" s="433" t="s">
        <v>76</v>
      </c>
      <c r="H14" s="433"/>
      <c r="I14" s="433"/>
      <c r="J14" s="434"/>
    </row>
    <row r="15" spans="1:10" ht="14.25">
      <c r="A15" s="258">
        <v>1</v>
      </c>
      <c r="B15" s="243" t="s">
        <v>317</v>
      </c>
      <c r="C15" s="259">
        <v>64</v>
      </c>
      <c r="D15" s="244" t="s">
        <v>318</v>
      </c>
      <c r="E15" s="260">
        <v>2000</v>
      </c>
      <c r="F15" s="245" t="s">
        <v>319</v>
      </c>
      <c r="G15" s="247">
        <v>15000</v>
      </c>
      <c r="H15" s="245" t="s">
        <v>315</v>
      </c>
      <c r="I15" s="245" t="s">
        <v>320</v>
      </c>
      <c r="J15" s="248" t="s">
        <v>316</v>
      </c>
    </row>
    <row r="16" spans="1:10" s="16" customFormat="1" ht="14.25">
      <c r="A16" s="443">
        <v>2</v>
      </c>
      <c r="B16" s="333" t="s">
        <v>432</v>
      </c>
      <c r="C16" s="334" t="s">
        <v>433</v>
      </c>
      <c r="D16" s="335" t="s">
        <v>434</v>
      </c>
      <c r="E16" s="336">
        <v>2018</v>
      </c>
      <c r="F16" s="337" t="s">
        <v>435</v>
      </c>
      <c r="G16" s="265">
        <v>3500</v>
      </c>
      <c r="H16" s="337" t="s">
        <v>315</v>
      </c>
      <c r="I16" s="337" t="s">
        <v>320</v>
      </c>
      <c r="J16" s="444" t="s">
        <v>188</v>
      </c>
    </row>
    <row r="17" spans="1:10" ht="14.25">
      <c r="A17" s="238">
        <v>3</v>
      </c>
      <c r="B17" s="239" t="s">
        <v>317</v>
      </c>
      <c r="C17" s="261">
        <v>3</v>
      </c>
      <c r="D17" s="262" t="s">
        <v>321</v>
      </c>
      <c r="E17" s="263">
        <v>2000</v>
      </c>
      <c r="F17" s="264" t="s">
        <v>319</v>
      </c>
      <c r="G17" s="265">
        <v>20000</v>
      </c>
      <c r="H17" s="264" t="s">
        <v>315</v>
      </c>
      <c r="I17" s="264" t="s">
        <v>320</v>
      </c>
      <c r="J17" s="266" t="s">
        <v>316</v>
      </c>
    </row>
    <row r="18" spans="1:10" ht="15.75" thickBot="1">
      <c r="A18" s="611" t="s">
        <v>0</v>
      </c>
      <c r="B18" s="612"/>
      <c r="C18" s="612"/>
      <c r="D18" s="612"/>
      <c r="E18" s="612"/>
      <c r="F18" s="613"/>
      <c r="G18" s="267">
        <f>SUM(G15:G17)</f>
        <v>38500</v>
      </c>
      <c r="H18" s="268"/>
      <c r="I18" s="268"/>
      <c r="J18" s="269"/>
    </row>
    <row r="19" spans="1:10" ht="15.75" thickBot="1">
      <c r="A19" s="608" t="s">
        <v>391</v>
      </c>
      <c r="B19" s="609"/>
      <c r="C19" s="609"/>
      <c r="D19" s="610"/>
      <c r="E19" s="433"/>
      <c r="F19" s="433"/>
      <c r="G19" s="433"/>
      <c r="H19" s="433"/>
      <c r="I19" s="433"/>
      <c r="J19" s="434"/>
    </row>
    <row r="20" spans="1:10" ht="14.25">
      <c r="A20" s="240">
        <v>1</v>
      </c>
      <c r="B20" s="290" t="s">
        <v>361</v>
      </c>
      <c r="C20" s="291"/>
      <c r="D20" s="292"/>
      <c r="E20" s="293"/>
      <c r="F20" s="294"/>
      <c r="G20" s="295">
        <v>20000</v>
      </c>
      <c r="H20" s="294"/>
      <c r="I20" s="294" t="s">
        <v>362</v>
      </c>
      <c r="J20" s="445" t="s">
        <v>363</v>
      </c>
    </row>
    <row r="21" spans="1:10" ht="15.75" thickBot="1">
      <c r="A21" s="614" t="s">
        <v>0</v>
      </c>
      <c r="B21" s="615"/>
      <c r="C21" s="615"/>
      <c r="D21" s="615"/>
      <c r="E21" s="615"/>
      <c r="F21" s="615"/>
      <c r="G21" s="446">
        <f>SUM(G20)</f>
        <v>20000</v>
      </c>
      <c r="H21" s="112"/>
      <c r="I21" s="112"/>
      <c r="J21" s="447"/>
    </row>
    <row r="22" spans="1:10" ht="15.75" thickBot="1">
      <c r="A22" s="616" t="s">
        <v>60</v>
      </c>
      <c r="B22" s="617"/>
      <c r="C22" s="617"/>
      <c r="D22" s="617"/>
      <c r="E22" s="617"/>
      <c r="F22" s="617"/>
      <c r="G22" s="617"/>
      <c r="H22" s="618"/>
      <c r="I22" s="470"/>
      <c r="J22" s="471"/>
    </row>
    <row r="23" spans="1:10" s="346" customFormat="1" ht="51">
      <c r="A23" s="472" t="s">
        <v>461</v>
      </c>
      <c r="B23" s="384" t="s">
        <v>23</v>
      </c>
      <c r="C23" s="385" t="s">
        <v>24</v>
      </c>
      <c r="D23" s="385" t="s">
        <v>25</v>
      </c>
      <c r="E23" s="385" t="s">
        <v>14</v>
      </c>
      <c r="F23" s="385" t="s">
        <v>26</v>
      </c>
      <c r="G23" s="385" t="s">
        <v>462</v>
      </c>
      <c r="H23" s="385" t="s">
        <v>28</v>
      </c>
      <c r="I23" s="385" t="s">
        <v>29</v>
      </c>
      <c r="J23" s="473" t="s">
        <v>30</v>
      </c>
    </row>
    <row r="24" spans="1:10" s="346" customFormat="1" ht="14.25">
      <c r="A24" s="474">
        <v>1</v>
      </c>
      <c r="B24" s="347" t="s">
        <v>463</v>
      </c>
      <c r="C24" s="348" t="s">
        <v>464</v>
      </c>
      <c r="D24" s="349"/>
      <c r="E24" s="263">
        <v>2016</v>
      </c>
      <c r="F24" s="350" t="s">
        <v>465</v>
      </c>
      <c r="G24" s="350">
        <v>11316</v>
      </c>
      <c r="H24" s="350"/>
      <c r="I24" s="350"/>
      <c r="J24" s="475" t="s">
        <v>466</v>
      </c>
    </row>
    <row r="25" spans="1:10" s="346" customFormat="1" ht="14.25">
      <c r="A25" s="476">
        <v>2</v>
      </c>
      <c r="B25" s="351" t="s">
        <v>467</v>
      </c>
      <c r="C25" s="352" t="s">
        <v>468</v>
      </c>
      <c r="D25" s="352"/>
      <c r="E25" s="263">
        <v>2016</v>
      </c>
      <c r="F25" s="353" t="s">
        <v>469</v>
      </c>
      <c r="G25" s="353">
        <v>7564.5</v>
      </c>
      <c r="H25" s="353"/>
      <c r="I25" s="353"/>
      <c r="J25" s="475" t="s">
        <v>466</v>
      </c>
    </row>
    <row r="26" spans="1:10" s="346" customFormat="1" ht="14.25">
      <c r="A26" s="477">
        <v>3</v>
      </c>
      <c r="B26" s="354" t="s">
        <v>470</v>
      </c>
      <c r="C26" s="355" t="s">
        <v>471</v>
      </c>
      <c r="D26" s="356"/>
      <c r="E26" s="263">
        <v>2016</v>
      </c>
      <c r="F26" s="353" t="s">
        <v>469</v>
      </c>
      <c r="G26" s="353">
        <v>14637</v>
      </c>
      <c r="H26" s="353"/>
      <c r="I26" s="353"/>
      <c r="J26" s="475" t="s">
        <v>466</v>
      </c>
    </row>
    <row r="27" spans="1:10" s="346" customFormat="1" ht="14.25">
      <c r="A27" s="477">
        <v>4</v>
      </c>
      <c r="B27" s="351" t="s">
        <v>472</v>
      </c>
      <c r="C27" s="357" t="s">
        <v>473</v>
      </c>
      <c r="D27" s="358"/>
      <c r="E27" s="263">
        <v>2013</v>
      </c>
      <c r="F27" s="353" t="s">
        <v>474</v>
      </c>
      <c r="G27" s="353">
        <v>5400</v>
      </c>
      <c r="H27" s="353"/>
      <c r="I27" s="353"/>
      <c r="J27" s="475" t="s">
        <v>466</v>
      </c>
    </row>
    <row r="28" spans="1:10" s="346" customFormat="1" ht="14.25">
      <c r="A28" s="477">
        <v>5</v>
      </c>
      <c r="B28" s="351" t="s">
        <v>475</v>
      </c>
      <c r="C28" s="359"/>
      <c r="D28" s="359"/>
      <c r="E28" s="263">
        <v>2017</v>
      </c>
      <c r="F28" s="353"/>
      <c r="G28" s="353">
        <v>1750</v>
      </c>
      <c r="H28" s="353"/>
      <c r="I28" s="353"/>
      <c r="J28" s="475" t="s">
        <v>466</v>
      </c>
    </row>
    <row r="29" spans="1:10" s="346" customFormat="1" ht="14.25">
      <c r="A29" s="477">
        <v>6</v>
      </c>
      <c r="B29" s="351" t="s">
        <v>476</v>
      </c>
      <c r="C29" s="357"/>
      <c r="D29" s="357"/>
      <c r="E29" s="263">
        <v>2017</v>
      </c>
      <c r="F29" s="353"/>
      <c r="G29" s="353">
        <v>1800</v>
      </c>
      <c r="H29" s="353"/>
      <c r="I29" s="353"/>
      <c r="J29" s="475" t="s">
        <v>466</v>
      </c>
    </row>
    <row r="30" spans="1:10" s="346" customFormat="1" ht="15" thickBot="1">
      <c r="A30" s="478">
        <v>7</v>
      </c>
      <c r="B30" s="479" t="s">
        <v>477</v>
      </c>
      <c r="C30" s="480"/>
      <c r="D30" s="480"/>
      <c r="E30" s="481">
        <v>2017</v>
      </c>
      <c r="F30" s="482"/>
      <c r="G30" s="482">
        <v>2500</v>
      </c>
      <c r="H30" s="482"/>
      <c r="I30" s="482"/>
      <c r="J30" s="483" t="s">
        <v>466</v>
      </c>
    </row>
    <row r="31" spans="1:7" ht="15.75" thickBot="1">
      <c r="A31" s="598" t="s">
        <v>0</v>
      </c>
      <c r="B31" s="599"/>
      <c r="C31" s="599"/>
      <c r="D31" s="599"/>
      <c r="E31" s="599"/>
      <c r="F31" s="599"/>
      <c r="G31" s="484">
        <f>SUM(G24:G30)</f>
        <v>44967.5</v>
      </c>
    </row>
    <row r="32" ht="15" thickBot="1"/>
    <row r="33" spans="6:7" ht="15.75" thickBot="1">
      <c r="F33" s="485" t="s">
        <v>666</v>
      </c>
      <c r="G33" s="486">
        <f>G31+G21+G18+G13+G8</f>
        <v>198526</v>
      </c>
    </row>
    <row r="38" ht="14.25">
      <c r="H38" s="115"/>
    </row>
  </sheetData>
  <sheetProtection/>
  <mergeCells count="11">
    <mergeCell ref="A4:D4"/>
    <mergeCell ref="A8:F8"/>
    <mergeCell ref="A9:D9"/>
    <mergeCell ref="A31:F31"/>
    <mergeCell ref="A13:F13"/>
    <mergeCell ref="A1:G1"/>
    <mergeCell ref="A14:D14"/>
    <mergeCell ref="A18:F18"/>
    <mergeCell ref="A19:D19"/>
    <mergeCell ref="A21:F21"/>
    <mergeCell ref="A22:H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E1">
      <selection activeCell="P49" sqref="P49"/>
    </sheetView>
  </sheetViews>
  <sheetFormatPr defaultColWidth="9.140625" defaultRowHeight="12.75"/>
  <cols>
    <col min="2" max="2" width="12.7109375" style="0" customWidth="1"/>
    <col min="3" max="3" width="16.28125" style="0" customWidth="1"/>
    <col min="4" max="4" width="26.00390625" style="0" customWidth="1"/>
    <col min="5" max="5" width="11.421875" style="0" customWidth="1"/>
    <col min="6" max="6" width="15.57421875" style="0" customWidth="1"/>
    <col min="7" max="7" width="26.140625" style="0" customWidth="1"/>
    <col min="8" max="8" width="13.140625" style="0" customWidth="1"/>
    <col min="9" max="9" width="22.421875" style="0" customWidth="1"/>
    <col min="12" max="12" width="11.57421875" style="0" customWidth="1"/>
    <col min="13" max="13" width="12.57421875" style="0" customWidth="1"/>
    <col min="14" max="18" width="10.8515625" style="0" customWidth="1"/>
    <col min="19" max="19" width="17.421875" style="0" customWidth="1"/>
    <col min="20" max="23" width="12.7109375" style="0" customWidth="1"/>
  </cols>
  <sheetData>
    <row r="1" spans="1:27" ht="15.75" thickBot="1">
      <c r="A1" s="506" t="s">
        <v>924</v>
      </c>
      <c r="B1" s="103"/>
      <c r="C1" s="103"/>
      <c r="D1" s="507"/>
      <c r="E1" s="103"/>
      <c r="F1" s="103"/>
      <c r="G1" s="103"/>
      <c r="H1" s="103"/>
      <c r="I1" s="103"/>
      <c r="J1" s="103"/>
      <c r="K1" s="103"/>
      <c r="L1" s="628"/>
      <c r="M1" s="628"/>
      <c r="N1" s="100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ht="15.75" thickBot="1">
      <c r="A2" s="629" t="s">
        <v>734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508"/>
      <c r="T2" s="509"/>
      <c r="U2" s="509"/>
      <c r="V2" s="509"/>
      <c r="W2" s="509"/>
      <c r="X2" s="509"/>
      <c r="Y2" s="509"/>
      <c r="Z2" s="509"/>
      <c r="AA2" s="510"/>
    </row>
    <row r="3" spans="1:27" ht="21" customHeight="1">
      <c r="A3" s="556" t="s">
        <v>12</v>
      </c>
      <c r="B3" s="619" t="s">
        <v>735</v>
      </c>
      <c r="C3" s="619" t="s">
        <v>736</v>
      </c>
      <c r="D3" s="619" t="s">
        <v>737</v>
      </c>
      <c r="E3" s="619" t="s">
        <v>738</v>
      </c>
      <c r="F3" s="619" t="s">
        <v>739</v>
      </c>
      <c r="G3" s="631" t="s">
        <v>740</v>
      </c>
      <c r="H3" s="632"/>
      <c r="I3" s="619" t="s">
        <v>741</v>
      </c>
      <c r="J3" s="619" t="s">
        <v>742</v>
      </c>
      <c r="K3" s="619" t="s">
        <v>743</v>
      </c>
      <c r="L3" s="619" t="s">
        <v>744</v>
      </c>
      <c r="M3" s="619" t="s">
        <v>745</v>
      </c>
      <c r="N3" s="619" t="s">
        <v>746</v>
      </c>
      <c r="O3" s="619" t="s">
        <v>747</v>
      </c>
      <c r="P3" s="619" t="s">
        <v>748</v>
      </c>
      <c r="Q3" s="619" t="s">
        <v>749</v>
      </c>
      <c r="R3" s="619" t="s">
        <v>750</v>
      </c>
      <c r="S3" s="625" t="s">
        <v>751</v>
      </c>
      <c r="T3" s="619" t="s">
        <v>752</v>
      </c>
      <c r="U3" s="619"/>
      <c r="V3" s="619" t="s">
        <v>753</v>
      </c>
      <c r="W3" s="619"/>
      <c r="X3" s="619" t="s">
        <v>754</v>
      </c>
      <c r="Y3" s="619"/>
      <c r="Z3" s="619"/>
      <c r="AA3" s="620"/>
    </row>
    <row r="4" spans="1:27" ht="21" customHeight="1" thickBot="1">
      <c r="A4" s="556"/>
      <c r="B4" s="619"/>
      <c r="C4" s="619"/>
      <c r="D4" s="619"/>
      <c r="E4" s="619"/>
      <c r="F4" s="619"/>
      <c r="G4" s="633"/>
      <c r="H4" s="634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26"/>
      <c r="T4" s="619"/>
      <c r="U4" s="619"/>
      <c r="V4" s="619"/>
      <c r="W4" s="619"/>
      <c r="X4" s="619"/>
      <c r="Y4" s="619"/>
      <c r="Z4" s="619"/>
      <c r="AA4" s="620"/>
    </row>
    <row r="5" spans="1:27" ht="15.75" thickBot="1">
      <c r="A5" s="556"/>
      <c r="B5" s="619"/>
      <c r="C5" s="619"/>
      <c r="D5" s="619"/>
      <c r="E5" s="619"/>
      <c r="F5" s="619"/>
      <c r="G5" s="512" t="s">
        <v>755</v>
      </c>
      <c r="H5" s="513" t="s">
        <v>756</v>
      </c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27"/>
      <c r="T5" s="128" t="s">
        <v>757</v>
      </c>
      <c r="U5" s="128" t="s">
        <v>758</v>
      </c>
      <c r="V5" s="128" t="s">
        <v>757</v>
      </c>
      <c r="W5" s="128" t="s">
        <v>758</v>
      </c>
      <c r="X5" s="128" t="s">
        <v>759</v>
      </c>
      <c r="Y5" s="128" t="s">
        <v>760</v>
      </c>
      <c r="Z5" s="128" t="s">
        <v>761</v>
      </c>
      <c r="AA5" s="511" t="s">
        <v>762</v>
      </c>
    </row>
    <row r="6" spans="1:27" ht="15">
      <c r="A6" s="621" t="s">
        <v>763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3"/>
    </row>
    <row r="7" spans="1:27" ht="60.75" customHeight="1">
      <c r="A7" s="134">
        <v>1</v>
      </c>
      <c r="B7" s="94" t="s">
        <v>764</v>
      </c>
      <c r="C7" s="94" t="s">
        <v>765</v>
      </c>
      <c r="D7" s="94">
        <v>610684</v>
      </c>
      <c r="E7" s="94" t="s">
        <v>766</v>
      </c>
      <c r="F7" s="94" t="s">
        <v>767</v>
      </c>
      <c r="G7" s="94"/>
      <c r="H7" s="94"/>
      <c r="I7" s="94" t="s">
        <v>768</v>
      </c>
      <c r="J7" s="94">
        <v>2502</v>
      </c>
      <c r="K7" s="94">
        <v>1987</v>
      </c>
      <c r="L7" s="140" t="s">
        <v>769</v>
      </c>
      <c r="M7" s="140" t="s">
        <v>770</v>
      </c>
      <c r="N7" s="140">
        <v>2</v>
      </c>
      <c r="O7" s="140"/>
      <c r="P7" s="140">
        <v>2886</v>
      </c>
      <c r="Q7" s="140" t="s">
        <v>78</v>
      </c>
      <c r="R7" s="140"/>
      <c r="S7" s="140"/>
      <c r="T7" s="128" t="s">
        <v>771</v>
      </c>
      <c r="U7" s="128" t="s">
        <v>772</v>
      </c>
      <c r="V7" s="128"/>
      <c r="W7" s="128"/>
      <c r="X7" s="88" t="s">
        <v>1</v>
      </c>
      <c r="Y7" s="88" t="s">
        <v>1</v>
      </c>
      <c r="Z7" s="88"/>
      <c r="AA7" s="514"/>
    </row>
    <row r="8" spans="1:27" ht="60.75" customHeight="1">
      <c r="A8" s="134">
        <v>2</v>
      </c>
      <c r="B8" s="94" t="s">
        <v>764</v>
      </c>
      <c r="C8" s="94" t="s">
        <v>773</v>
      </c>
      <c r="D8" s="94">
        <v>414351</v>
      </c>
      <c r="E8" s="94" t="s">
        <v>774</v>
      </c>
      <c r="F8" s="94" t="s">
        <v>767</v>
      </c>
      <c r="G8" s="94"/>
      <c r="H8" s="94"/>
      <c r="I8" s="94" t="s">
        <v>768</v>
      </c>
      <c r="J8" s="94">
        <v>3120</v>
      </c>
      <c r="K8" s="94">
        <v>1981</v>
      </c>
      <c r="L8" s="140" t="s">
        <v>775</v>
      </c>
      <c r="M8" s="140" t="s">
        <v>770</v>
      </c>
      <c r="N8" s="140">
        <v>2</v>
      </c>
      <c r="O8" s="140"/>
      <c r="P8" s="140">
        <v>2955</v>
      </c>
      <c r="Q8" s="140" t="s">
        <v>78</v>
      </c>
      <c r="R8" s="140"/>
      <c r="S8" s="140"/>
      <c r="T8" s="128" t="s">
        <v>771</v>
      </c>
      <c r="U8" s="128" t="s">
        <v>772</v>
      </c>
      <c r="V8" s="128"/>
      <c r="W8" s="128"/>
      <c r="X8" s="88" t="s">
        <v>1</v>
      </c>
      <c r="Y8" s="88" t="s">
        <v>1</v>
      </c>
      <c r="Z8" s="88"/>
      <c r="AA8" s="514"/>
    </row>
    <row r="9" spans="1:27" ht="60.75" customHeight="1">
      <c r="A9" s="134">
        <v>3</v>
      </c>
      <c r="B9" s="94" t="s">
        <v>764</v>
      </c>
      <c r="C9" s="94" t="s">
        <v>776</v>
      </c>
      <c r="D9" s="94">
        <v>284939</v>
      </c>
      <c r="E9" s="94" t="s">
        <v>777</v>
      </c>
      <c r="F9" s="94" t="s">
        <v>778</v>
      </c>
      <c r="G9" s="94"/>
      <c r="H9" s="94"/>
      <c r="I9" s="94" t="s">
        <v>768</v>
      </c>
      <c r="J9" s="94">
        <v>1960</v>
      </c>
      <c r="K9" s="94">
        <v>1981</v>
      </c>
      <c r="L9" s="140" t="s">
        <v>779</v>
      </c>
      <c r="M9" s="140" t="s">
        <v>780</v>
      </c>
      <c r="N9" s="140">
        <v>2</v>
      </c>
      <c r="O9" s="140"/>
      <c r="P9" s="140">
        <v>2240</v>
      </c>
      <c r="Q9" s="140" t="s">
        <v>78</v>
      </c>
      <c r="R9" s="140"/>
      <c r="S9" s="140"/>
      <c r="T9" s="128" t="s">
        <v>771</v>
      </c>
      <c r="U9" s="128" t="s">
        <v>772</v>
      </c>
      <c r="V9" s="128"/>
      <c r="W9" s="128"/>
      <c r="X9" s="88" t="s">
        <v>1</v>
      </c>
      <c r="Y9" s="88" t="s">
        <v>1</v>
      </c>
      <c r="Z9" s="88"/>
      <c r="AA9" s="514"/>
    </row>
    <row r="10" spans="1:27" ht="60.75" customHeight="1">
      <c r="A10" s="134">
        <v>4</v>
      </c>
      <c r="B10" s="94" t="s">
        <v>764</v>
      </c>
      <c r="C10" s="94" t="s">
        <v>765</v>
      </c>
      <c r="D10" s="94">
        <v>625586</v>
      </c>
      <c r="E10" s="94" t="s">
        <v>781</v>
      </c>
      <c r="F10" s="94" t="s">
        <v>782</v>
      </c>
      <c r="G10" s="94"/>
      <c r="H10" s="94"/>
      <c r="I10" s="94" t="s">
        <v>768</v>
      </c>
      <c r="J10" s="94">
        <v>2502</v>
      </c>
      <c r="K10" s="94">
        <v>1988</v>
      </c>
      <c r="L10" s="140" t="s">
        <v>783</v>
      </c>
      <c r="M10" s="140" t="s">
        <v>784</v>
      </c>
      <c r="N10" s="140">
        <v>1</v>
      </c>
      <c r="O10" s="140"/>
      <c r="P10" s="140">
        <v>2886</v>
      </c>
      <c r="Q10" s="140" t="s">
        <v>78</v>
      </c>
      <c r="R10" s="140"/>
      <c r="S10" s="140"/>
      <c r="T10" s="128" t="s">
        <v>785</v>
      </c>
      <c r="U10" s="128" t="s">
        <v>786</v>
      </c>
      <c r="V10" s="128"/>
      <c r="W10" s="128"/>
      <c r="X10" s="88" t="s">
        <v>1</v>
      </c>
      <c r="Y10" s="88" t="s">
        <v>1</v>
      </c>
      <c r="Z10" s="88"/>
      <c r="AA10" s="514"/>
    </row>
    <row r="11" spans="1:27" ht="60.75" customHeight="1">
      <c r="A11" s="134">
        <v>5</v>
      </c>
      <c r="B11" s="94" t="s">
        <v>787</v>
      </c>
      <c r="C11" s="94" t="s">
        <v>788</v>
      </c>
      <c r="D11" s="94">
        <v>14351</v>
      </c>
      <c r="E11" s="94" t="s">
        <v>789</v>
      </c>
      <c r="F11" s="94" t="s">
        <v>790</v>
      </c>
      <c r="G11" s="94"/>
      <c r="H11" s="94"/>
      <c r="I11" s="94" t="s">
        <v>791</v>
      </c>
      <c r="J11" s="94">
        <v>11100</v>
      </c>
      <c r="K11" s="94">
        <v>1987</v>
      </c>
      <c r="L11" s="140" t="s">
        <v>792</v>
      </c>
      <c r="M11" s="140" t="s">
        <v>793</v>
      </c>
      <c r="N11" s="140">
        <v>2</v>
      </c>
      <c r="O11" s="140">
        <v>8000</v>
      </c>
      <c r="P11" s="140">
        <v>15700</v>
      </c>
      <c r="Q11" s="140" t="s">
        <v>78</v>
      </c>
      <c r="R11" s="140"/>
      <c r="S11" s="140"/>
      <c r="T11" s="128" t="s">
        <v>794</v>
      </c>
      <c r="U11" s="128" t="s">
        <v>795</v>
      </c>
      <c r="V11" s="128"/>
      <c r="W11" s="128"/>
      <c r="X11" s="88" t="s">
        <v>1</v>
      </c>
      <c r="Y11" s="88" t="s">
        <v>1</v>
      </c>
      <c r="Z11" s="88"/>
      <c r="AA11" s="514"/>
    </row>
    <row r="12" spans="1:27" ht="60.75" customHeight="1">
      <c r="A12" s="134">
        <v>6</v>
      </c>
      <c r="B12" s="94" t="s">
        <v>796</v>
      </c>
      <c r="C12" s="94" t="s">
        <v>797</v>
      </c>
      <c r="D12" s="94">
        <v>53879</v>
      </c>
      <c r="E12" s="94" t="s">
        <v>798</v>
      </c>
      <c r="F12" s="94" t="s">
        <v>799</v>
      </c>
      <c r="G12" s="94"/>
      <c r="H12" s="94"/>
      <c r="I12" s="94" t="s">
        <v>768</v>
      </c>
      <c r="J12" s="515" t="s">
        <v>374</v>
      </c>
      <c r="K12" s="94">
        <v>1980</v>
      </c>
      <c r="L12" s="140" t="s">
        <v>800</v>
      </c>
      <c r="M12" s="140" t="s">
        <v>801</v>
      </c>
      <c r="N12" s="140"/>
      <c r="O12" s="140">
        <v>3500</v>
      </c>
      <c r="P12" s="140">
        <v>5300</v>
      </c>
      <c r="Q12" s="140" t="s">
        <v>78</v>
      </c>
      <c r="R12" s="140"/>
      <c r="S12" s="140"/>
      <c r="T12" s="128" t="s">
        <v>771</v>
      </c>
      <c r="U12" s="128" t="s">
        <v>772</v>
      </c>
      <c r="V12" s="128"/>
      <c r="W12" s="128"/>
      <c r="X12" s="88" t="s">
        <v>1</v>
      </c>
      <c r="Y12" s="88"/>
      <c r="Z12" s="88"/>
      <c r="AA12" s="514"/>
    </row>
    <row r="13" spans="1:27" ht="60.75" customHeight="1">
      <c r="A13" s="134">
        <v>7</v>
      </c>
      <c r="B13" s="94" t="s">
        <v>796</v>
      </c>
      <c r="C13" s="94" t="s">
        <v>802</v>
      </c>
      <c r="D13" s="94">
        <v>54376</v>
      </c>
      <c r="E13" s="94" t="s">
        <v>803</v>
      </c>
      <c r="F13" s="94" t="s">
        <v>804</v>
      </c>
      <c r="G13" s="94"/>
      <c r="H13" s="94"/>
      <c r="I13" s="94" t="s">
        <v>768</v>
      </c>
      <c r="J13" s="515" t="s">
        <v>374</v>
      </c>
      <c r="K13" s="94">
        <v>1980</v>
      </c>
      <c r="L13" s="140" t="s">
        <v>800</v>
      </c>
      <c r="M13" s="140" t="s">
        <v>801</v>
      </c>
      <c r="N13" s="516" t="s">
        <v>374</v>
      </c>
      <c r="O13" s="140">
        <v>3500</v>
      </c>
      <c r="P13" s="140">
        <v>5300</v>
      </c>
      <c r="Q13" s="140" t="s">
        <v>78</v>
      </c>
      <c r="R13" s="140"/>
      <c r="S13" s="140"/>
      <c r="T13" s="128" t="s">
        <v>771</v>
      </c>
      <c r="U13" s="128" t="s">
        <v>772</v>
      </c>
      <c r="V13" s="128"/>
      <c r="W13" s="128"/>
      <c r="X13" s="88" t="s">
        <v>1</v>
      </c>
      <c r="Y13" s="88"/>
      <c r="Z13" s="88"/>
      <c r="AA13" s="514"/>
    </row>
    <row r="14" spans="1:27" ht="60.75" customHeight="1">
      <c r="A14" s="134">
        <v>8</v>
      </c>
      <c r="B14" s="94" t="s">
        <v>805</v>
      </c>
      <c r="C14" s="94" t="s">
        <v>806</v>
      </c>
      <c r="D14" s="94">
        <v>10956</v>
      </c>
      <c r="E14" s="94" t="s">
        <v>807</v>
      </c>
      <c r="F14" s="94" t="s">
        <v>804</v>
      </c>
      <c r="G14" s="94"/>
      <c r="H14" s="94"/>
      <c r="I14" s="94" t="s">
        <v>768</v>
      </c>
      <c r="J14" s="515" t="s">
        <v>374</v>
      </c>
      <c r="K14" s="94">
        <v>1967</v>
      </c>
      <c r="L14" s="140" t="s">
        <v>808</v>
      </c>
      <c r="M14" s="516" t="s">
        <v>770</v>
      </c>
      <c r="N14" s="516" t="s">
        <v>374</v>
      </c>
      <c r="O14" s="140">
        <v>3500</v>
      </c>
      <c r="P14" s="140">
        <v>5150</v>
      </c>
      <c r="Q14" s="140" t="s">
        <v>78</v>
      </c>
      <c r="R14" s="140"/>
      <c r="S14" s="140"/>
      <c r="T14" s="128" t="s">
        <v>771</v>
      </c>
      <c r="U14" s="128" t="s">
        <v>772</v>
      </c>
      <c r="V14" s="128"/>
      <c r="W14" s="128"/>
      <c r="X14" s="88" t="s">
        <v>1</v>
      </c>
      <c r="Y14" s="88"/>
      <c r="Z14" s="88"/>
      <c r="AA14" s="514"/>
    </row>
    <row r="15" spans="1:27" ht="60.75" customHeight="1">
      <c r="A15" s="134">
        <v>9</v>
      </c>
      <c r="B15" s="94" t="s">
        <v>809</v>
      </c>
      <c r="C15" s="94" t="s">
        <v>810</v>
      </c>
      <c r="D15" s="94">
        <v>932</v>
      </c>
      <c r="E15" s="94" t="s">
        <v>811</v>
      </c>
      <c r="F15" s="94" t="s">
        <v>812</v>
      </c>
      <c r="G15" s="94"/>
      <c r="H15" s="94"/>
      <c r="I15" s="94" t="s">
        <v>768</v>
      </c>
      <c r="J15" s="515" t="s">
        <v>374</v>
      </c>
      <c r="K15" s="94">
        <v>1966</v>
      </c>
      <c r="L15" s="140" t="s">
        <v>813</v>
      </c>
      <c r="M15" s="516" t="s">
        <v>374</v>
      </c>
      <c r="N15" s="516" t="s">
        <v>374</v>
      </c>
      <c r="O15" s="140">
        <v>2000</v>
      </c>
      <c r="P15" s="140">
        <v>3000</v>
      </c>
      <c r="Q15" s="140" t="s">
        <v>78</v>
      </c>
      <c r="R15" s="140"/>
      <c r="S15" s="140"/>
      <c r="T15" s="128" t="s">
        <v>771</v>
      </c>
      <c r="U15" s="128" t="s">
        <v>772</v>
      </c>
      <c r="V15" s="128"/>
      <c r="W15" s="128"/>
      <c r="X15" s="88" t="s">
        <v>1</v>
      </c>
      <c r="Y15" s="88"/>
      <c r="Z15" s="88"/>
      <c r="AA15" s="514"/>
    </row>
    <row r="16" spans="1:27" ht="60.75" customHeight="1">
      <c r="A16" s="134">
        <v>10</v>
      </c>
      <c r="B16" s="94" t="s">
        <v>814</v>
      </c>
      <c r="C16" s="94" t="s">
        <v>815</v>
      </c>
      <c r="D16" s="94" t="s">
        <v>816</v>
      </c>
      <c r="E16" s="94" t="s">
        <v>817</v>
      </c>
      <c r="F16" s="94" t="s">
        <v>818</v>
      </c>
      <c r="G16" s="94"/>
      <c r="H16" s="94"/>
      <c r="I16" s="94" t="s">
        <v>768</v>
      </c>
      <c r="J16" s="515" t="s">
        <v>374</v>
      </c>
      <c r="K16" s="94">
        <v>1992</v>
      </c>
      <c r="L16" s="140" t="s">
        <v>819</v>
      </c>
      <c r="M16" s="140"/>
      <c r="N16" s="140"/>
      <c r="O16" s="140">
        <v>500</v>
      </c>
      <c r="P16" s="140">
        <v>700</v>
      </c>
      <c r="Q16" s="140" t="s">
        <v>78</v>
      </c>
      <c r="R16" s="140"/>
      <c r="S16" s="140"/>
      <c r="T16" s="128" t="s">
        <v>820</v>
      </c>
      <c r="U16" s="128" t="s">
        <v>821</v>
      </c>
      <c r="V16" s="128"/>
      <c r="W16" s="128"/>
      <c r="X16" s="88" t="s">
        <v>1</v>
      </c>
      <c r="Y16" s="88"/>
      <c r="Z16" s="88"/>
      <c r="AA16" s="514"/>
    </row>
    <row r="17" spans="1:27" ht="60.75" customHeight="1">
      <c r="A17" s="134">
        <v>11</v>
      </c>
      <c r="B17" s="94" t="s">
        <v>822</v>
      </c>
      <c r="C17" s="94" t="s">
        <v>823</v>
      </c>
      <c r="D17" s="94" t="s">
        <v>824</v>
      </c>
      <c r="E17" s="94"/>
      <c r="F17" s="94" t="s">
        <v>825</v>
      </c>
      <c r="G17" s="94"/>
      <c r="H17" s="94"/>
      <c r="I17" s="94" t="s">
        <v>768</v>
      </c>
      <c r="J17" s="94"/>
      <c r="K17" s="94">
        <v>2006</v>
      </c>
      <c r="L17" s="140"/>
      <c r="M17" s="140"/>
      <c r="N17" s="140"/>
      <c r="O17" s="140"/>
      <c r="P17" s="140"/>
      <c r="Q17" s="140" t="s">
        <v>78</v>
      </c>
      <c r="R17" s="140"/>
      <c r="S17" s="140"/>
      <c r="T17" s="128" t="s">
        <v>826</v>
      </c>
      <c r="U17" s="128" t="s">
        <v>827</v>
      </c>
      <c r="V17" s="128"/>
      <c r="W17" s="128"/>
      <c r="X17" s="88" t="s">
        <v>1</v>
      </c>
      <c r="Y17" s="88" t="s">
        <v>1</v>
      </c>
      <c r="Z17" s="88"/>
      <c r="AA17" s="514"/>
    </row>
    <row r="18" spans="1:27" ht="60.75" customHeight="1">
      <c r="A18" s="134">
        <v>12</v>
      </c>
      <c r="B18" s="94" t="s">
        <v>828</v>
      </c>
      <c r="C18" s="94" t="s">
        <v>829</v>
      </c>
      <c r="D18" s="94">
        <v>109698</v>
      </c>
      <c r="E18" s="94" t="s">
        <v>830</v>
      </c>
      <c r="F18" s="94" t="s">
        <v>831</v>
      </c>
      <c r="G18" s="94"/>
      <c r="H18" s="94"/>
      <c r="I18" s="94" t="s">
        <v>768</v>
      </c>
      <c r="J18" s="515" t="s">
        <v>374</v>
      </c>
      <c r="K18" s="94">
        <v>1998</v>
      </c>
      <c r="L18" s="140" t="s">
        <v>832</v>
      </c>
      <c r="M18" s="140" t="s">
        <v>833</v>
      </c>
      <c r="N18" s="140"/>
      <c r="O18" s="140">
        <f>4360-1360</f>
        <v>3000</v>
      </c>
      <c r="P18" s="140">
        <v>4360</v>
      </c>
      <c r="Q18" s="140" t="s">
        <v>78</v>
      </c>
      <c r="R18" s="140"/>
      <c r="S18" s="140"/>
      <c r="T18" s="128" t="s">
        <v>826</v>
      </c>
      <c r="U18" s="128" t="s">
        <v>827</v>
      </c>
      <c r="V18" s="128"/>
      <c r="W18" s="128"/>
      <c r="X18" s="88" t="s">
        <v>1</v>
      </c>
      <c r="Y18" s="88"/>
      <c r="Z18" s="88"/>
      <c r="AA18" s="514"/>
    </row>
    <row r="19" spans="1:27" ht="60.75" customHeight="1">
      <c r="A19" s="134">
        <v>13</v>
      </c>
      <c r="B19" s="94" t="s">
        <v>764</v>
      </c>
      <c r="C19" s="94" t="s">
        <v>834</v>
      </c>
      <c r="D19" s="94">
        <v>61908110035</v>
      </c>
      <c r="E19" s="94" t="s">
        <v>835</v>
      </c>
      <c r="F19" s="94" t="s">
        <v>836</v>
      </c>
      <c r="G19" s="94"/>
      <c r="H19" s="94"/>
      <c r="I19" s="94" t="s">
        <v>768</v>
      </c>
      <c r="J19" s="94">
        <v>3120</v>
      </c>
      <c r="K19" s="94">
        <v>1988</v>
      </c>
      <c r="L19" s="140" t="s">
        <v>837</v>
      </c>
      <c r="M19" s="140" t="s">
        <v>780</v>
      </c>
      <c r="N19" s="140">
        <v>1</v>
      </c>
      <c r="O19" s="140">
        <v>950</v>
      </c>
      <c r="P19" s="140">
        <v>4650</v>
      </c>
      <c r="Q19" s="140" t="s">
        <v>78</v>
      </c>
      <c r="R19" s="140"/>
      <c r="S19" s="140"/>
      <c r="T19" s="128" t="s">
        <v>838</v>
      </c>
      <c r="U19" s="128" t="s">
        <v>839</v>
      </c>
      <c r="V19" s="128"/>
      <c r="W19" s="128"/>
      <c r="X19" s="88" t="s">
        <v>1</v>
      </c>
      <c r="Y19" s="88" t="s">
        <v>1</v>
      </c>
      <c r="Z19" s="88"/>
      <c r="AA19" s="514"/>
    </row>
    <row r="20" spans="1:27" ht="60.75" customHeight="1">
      <c r="A20" s="134">
        <v>14</v>
      </c>
      <c r="B20" s="94" t="s">
        <v>840</v>
      </c>
      <c r="C20" s="94" t="s">
        <v>841</v>
      </c>
      <c r="D20" s="94" t="s">
        <v>842</v>
      </c>
      <c r="E20" s="94" t="s">
        <v>843</v>
      </c>
      <c r="F20" s="94" t="s">
        <v>844</v>
      </c>
      <c r="G20" s="94"/>
      <c r="H20" s="94"/>
      <c r="I20" s="94" t="s">
        <v>791</v>
      </c>
      <c r="J20" s="94">
        <v>6871</v>
      </c>
      <c r="K20" s="94">
        <v>2007</v>
      </c>
      <c r="L20" s="94" t="s">
        <v>845</v>
      </c>
      <c r="M20" s="94" t="s">
        <v>846</v>
      </c>
      <c r="N20" s="94">
        <v>6</v>
      </c>
      <c r="O20" s="94">
        <v>4930</v>
      </c>
      <c r="P20" s="94">
        <v>12000</v>
      </c>
      <c r="Q20" s="94" t="s">
        <v>78</v>
      </c>
      <c r="R20" s="94"/>
      <c r="S20" s="94"/>
      <c r="T20" s="128" t="s">
        <v>847</v>
      </c>
      <c r="U20" s="128" t="s">
        <v>848</v>
      </c>
      <c r="V20" s="128"/>
      <c r="W20" s="128"/>
      <c r="X20" s="88" t="s">
        <v>1</v>
      </c>
      <c r="Y20" s="88" t="s">
        <v>1</v>
      </c>
      <c r="Z20" s="88"/>
      <c r="AA20" s="514"/>
    </row>
    <row r="21" spans="1:27" ht="60.75" customHeight="1">
      <c r="A21" s="134">
        <v>15</v>
      </c>
      <c r="B21" s="370" t="s">
        <v>840</v>
      </c>
      <c r="C21" s="370" t="s">
        <v>849</v>
      </c>
      <c r="D21" s="370" t="s">
        <v>850</v>
      </c>
      <c r="E21" s="370" t="s">
        <v>851</v>
      </c>
      <c r="F21" s="94" t="s">
        <v>844</v>
      </c>
      <c r="G21" s="370"/>
      <c r="H21" s="370"/>
      <c r="I21" s="94" t="s">
        <v>791</v>
      </c>
      <c r="J21" s="370">
        <v>6871</v>
      </c>
      <c r="K21" s="370">
        <v>2004</v>
      </c>
      <c r="L21" s="370"/>
      <c r="M21" s="370" t="s">
        <v>852</v>
      </c>
      <c r="N21" s="370">
        <v>6</v>
      </c>
      <c r="O21" s="103"/>
      <c r="P21" s="517"/>
      <c r="Q21" s="370"/>
      <c r="R21" s="370"/>
      <c r="S21" s="370"/>
      <c r="T21" s="518" t="s">
        <v>853</v>
      </c>
      <c r="U21" s="518" t="s">
        <v>854</v>
      </c>
      <c r="V21" s="370"/>
      <c r="W21" s="370"/>
      <c r="X21" s="88" t="s">
        <v>1</v>
      </c>
      <c r="Y21" s="88" t="s">
        <v>1</v>
      </c>
      <c r="Z21" s="88"/>
      <c r="AA21" s="514"/>
    </row>
    <row r="22" spans="1:27" ht="60.75" customHeight="1">
      <c r="A22" s="134">
        <v>16</v>
      </c>
      <c r="B22" s="94" t="s">
        <v>855</v>
      </c>
      <c r="C22" s="94" t="s">
        <v>856</v>
      </c>
      <c r="D22" s="94" t="s">
        <v>857</v>
      </c>
      <c r="E22" s="94" t="s">
        <v>858</v>
      </c>
      <c r="F22" s="94" t="s">
        <v>844</v>
      </c>
      <c r="G22" s="94"/>
      <c r="H22" s="94"/>
      <c r="I22" s="94" t="s">
        <v>791</v>
      </c>
      <c r="J22" s="94">
        <v>6245</v>
      </c>
      <c r="K22" s="94">
        <v>1988</v>
      </c>
      <c r="L22" s="94" t="s">
        <v>859</v>
      </c>
      <c r="M22" s="94" t="s">
        <v>860</v>
      </c>
      <c r="N22" s="94">
        <v>9</v>
      </c>
      <c r="O22" s="94">
        <v>2175</v>
      </c>
      <c r="P22" s="94">
        <v>12000</v>
      </c>
      <c r="Q22" s="94" t="s">
        <v>78</v>
      </c>
      <c r="R22" s="94"/>
      <c r="S22" s="94"/>
      <c r="T22" s="128" t="s">
        <v>861</v>
      </c>
      <c r="U22" s="128" t="s">
        <v>862</v>
      </c>
      <c r="V22" s="128"/>
      <c r="W22" s="128"/>
      <c r="X22" s="88" t="s">
        <v>1</v>
      </c>
      <c r="Y22" s="88" t="s">
        <v>1</v>
      </c>
      <c r="Z22" s="88"/>
      <c r="AA22" s="514"/>
    </row>
    <row r="23" spans="1:27" ht="60.75" customHeight="1">
      <c r="A23" s="134">
        <v>17</v>
      </c>
      <c r="B23" s="94" t="s">
        <v>863</v>
      </c>
      <c r="C23" s="94" t="s">
        <v>864</v>
      </c>
      <c r="D23" s="94" t="s">
        <v>865</v>
      </c>
      <c r="E23" s="94" t="s">
        <v>866</v>
      </c>
      <c r="F23" s="94" t="s">
        <v>844</v>
      </c>
      <c r="G23" s="94"/>
      <c r="H23" s="94"/>
      <c r="I23" s="94" t="s">
        <v>791</v>
      </c>
      <c r="J23" s="94">
        <v>2198</v>
      </c>
      <c r="K23" s="94">
        <v>2014</v>
      </c>
      <c r="L23" s="140" t="s">
        <v>867</v>
      </c>
      <c r="M23" s="140" t="s">
        <v>868</v>
      </c>
      <c r="N23" s="140">
        <v>6</v>
      </c>
      <c r="O23" s="140">
        <v>920</v>
      </c>
      <c r="P23" s="140">
        <v>3490</v>
      </c>
      <c r="Q23" s="140" t="s">
        <v>78</v>
      </c>
      <c r="R23" s="140"/>
      <c r="S23" s="140"/>
      <c r="T23" s="128" t="s">
        <v>869</v>
      </c>
      <c r="U23" s="128" t="s">
        <v>870</v>
      </c>
      <c r="V23" s="128"/>
      <c r="W23" s="128"/>
      <c r="X23" s="88" t="s">
        <v>1</v>
      </c>
      <c r="Y23" s="88" t="s">
        <v>1</v>
      </c>
      <c r="Z23" s="88"/>
      <c r="AA23" s="514"/>
    </row>
    <row r="24" spans="1:27" ht="60.75" customHeight="1">
      <c r="A24" s="134">
        <v>18</v>
      </c>
      <c r="B24" s="94" t="s">
        <v>863</v>
      </c>
      <c r="C24" s="94" t="s">
        <v>871</v>
      </c>
      <c r="D24" s="94" t="s">
        <v>872</v>
      </c>
      <c r="E24" s="94" t="s">
        <v>873</v>
      </c>
      <c r="F24" s="94" t="s">
        <v>874</v>
      </c>
      <c r="G24" s="94"/>
      <c r="H24" s="94"/>
      <c r="I24" s="94" t="s">
        <v>791</v>
      </c>
      <c r="J24" s="94">
        <v>2496</v>
      </c>
      <c r="K24" s="94">
        <v>1998</v>
      </c>
      <c r="L24" s="140" t="s">
        <v>875</v>
      </c>
      <c r="M24" s="140" t="s">
        <v>876</v>
      </c>
      <c r="N24" s="140">
        <v>9</v>
      </c>
      <c r="O24" s="140">
        <v>965</v>
      </c>
      <c r="P24" s="140">
        <v>2650</v>
      </c>
      <c r="Q24" s="140" t="s">
        <v>78</v>
      </c>
      <c r="R24" s="519"/>
      <c r="S24" s="520"/>
      <c r="T24" s="128" t="s">
        <v>877</v>
      </c>
      <c r="U24" s="128" t="s">
        <v>878</v>
      </c>
      <c r="V24" s="128"/>
      <c r="W24" s="128"/>
      <c r="X24" s="88" t="s">
        <v>1</v>
      </c>
      <c r="Y24" s="88" t="s">
        <v>1</v>
      </c>
      <c r="Z24" s="88"/>
      <c r="AA24" s="514"/>
    </row>
    <row r="25" spans="1:27" ht="60.75" customHeight="1">
      <c r="A25" s="134">
        <v>19</v>
      </c>
      <c r="B25" s="94" t="s">
        <v>879</v>
      </c>
      <c r="C25" s="94" t="s">
        <v>880</v>
      </c>
      <c r="D25" s="94" t="s">
        <v>881</v>
      </c>
      <c r="E25" s="94" t="s">
        <v>882</v>
      </c>
      <c r="F25" s="94" t="s">
        <v>883</v>
      </c>
      <c r="G25" s="94"/>
      <c r="H25" s="94"/>
      <c r="I25" s="94" t="s">
        <v>768</v>
      </c>
      <c r="J25" s="94"/>
      <c r="K25" s="94">
        <v>2014</v>
      </c>
      <c r="L25" s="140" t="s">
        <v>884</v>
      </c>
      <c r="M25" s="140" t="s">
        <v>885</v>
      </c>
      <c r="N25" s="140"/>
      <c r="O25" s="140">
        <v>750</v>
      </c>
      <c r="P25" s="140"/>
      <c r="Q25" s="140" t="s">
        <v>78</v>
      </c>
      <c r="R25" s="140"/>
      <c r="S25" s="521"/>
      <c r="T25" s="128" t="s">
        <v>886</v>
      </c>
      <c r="U25" s="128" t="s">
        <v>887</v>
      </c>
      <c r="V25" s="94"/>
      <c r="W25" s="94"/>
      <c r="X25" s="88" t="s">
        <v>1</v>
      </c>
      <c r="Y25" s="88"/>
      <c r="Z25" s="88"/>
      <c r="AA25" s="514"/>
    </row>
    <row r="26" spans="1:27" ht="60.75" customHeight="1">
      <c r="A26" s="134">
        <v>20</v>
      </c>
      <c r="B26" s="94" t="s">
        <v>888</v>
      </c>
      <c r="C26" s="94" t="s">
        <v>889</v>
      </c>
      <c r="D26" s="94" t="s">
        <v>890</v>
      </c>
      <c r="E26" s="94"/>
      <c r="F26" s="94" t="s">
        <v>825</v>
      </c>
      <c r="G26" s="94"/>
      <c r="H26" s="94"/>
      <c r="I26" s="94" t="s">
        <v>768</v>
      </c>
      <c r="J26" s="94"/>
      <c r="K26" s="94">
        <v>2015</v>
      </c>
      <c r="L26" s="140"/>
      <c r="M26" s="140"/>
      <c r="N26" s="140"/>
      <c r="O26" s="140"/>
      <c r="P26" s="140"/>
      <c r="Q26" s="140" t="s">
        <v>78</v>
      </c>
      <c r="R26" s="140"/>
      <c r="S26" s="521"/>
      <c r="T26" s="128" t="s">
        <v>826</v>
      </c>
      <c r="U26" s="128" t="s">
        <v>827</v>
      </c>
      <c r="V26" s="94"/>
      <c r="W26" s="94"/>
      <c r="X26" s="88" t="s">
        <v>1</v>
      </c>
      <c r="Y26" s="88" t="s">
        <v>1</v>
      </c>
      <c r="Z26" s="88"/>
      <c r="AA26" s="514"/>
    </row>
    <row r="27" spans="1:27" ht="107.25" customHeight="1" thickBot="1">
      <c r="A27" s="134">
        <v>21</v>
      </c>
      <c r="B27" s="460" t="s">
        <v>891</v>
      </c>
      <c r="C27" s="460" t="s">
        <v>892</v>
      </c>
      <c r="D27" s="460" t="s">
        <v>893</v>
      </c>
      <c r="E27" s="460" t="s">
        <v>894</v>
      </c>
      <c r="F27" s="460" t="s">
        <v>767</v>
      </c>
      <c r="G27" s="460" t="s">
        <v>895</v>
      </c>
      <c r="H27" s="542">
        <f>33517.5+5400</f>
        <v>38917.5</v>
      </c>
      <c r="I27" s="460" t="s">
        <v>768</v>
      </c>
      <c r="J27" s="523">
        <v>3387</v>
      </c>
      <c r="K27" s="460">
        <v>2016</v>
      </c>
      <c r="L27" s="524" t="s">
        <v>896</v>
      </c>
      <c r="M27" s="524"/>
      <c r="N27" s="524">
        <v>2</v>
      </c>
      <c r="O27" s="524">
        <v>2175</v>
      </c>
      <c r="P27" s="524">
        <v>5800</v>
      </c>
      <c r="Q27" s="524" t="s">
        <v>78</v>
      </c>
      <c r="R27" s="524"/>
      <c r="S27" s="525">
        <v>151917.5</v>
      </c>
      <c r="T27" s="522" t="s">
        <v>897</v>
      </c>
      <c r="U27" s="522" t="s">
        <v>898</v>
      </c>
      <c r="V27" s="522" t="s">
        <v>897</v>
      </c>
      <c r="W27" s="522" t="s">
        <v>898</v>
      </c>
      <c r="X27" s="397" t="s">
        <v>1</v>
      </c>
      <c r="Y27" s="397" t="s">
        <v>1</v>
      </c>
      <c r="Z27" s="397" t="s">
        <v>1</v>
      </c>
      <c r="AA27" s="526"/>
    </row>
    <row r="28" spans="1:27" ht="15.75" thickBot="1">
      <c r="A28" s="608" t="s">
        <v>899</v>
      </c>
      <c r="B28" s="609"/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09"/>
      <c r="U28" s="609"/>
      <c r="V28" s="609"/>
      <c r="W28" s="609"/>
      <c r="X28" s="609"/>
      <c r="Y28" s="609"/>
      <c r="Z28" s="609"/>
      <c r="AA28" s="624"/>
    </row>
    <row r="29" spans="1:27" ht="90.75" thickBot="1">
      <c r="A29" s="527">
        <v>1</v>
      </c>
      <c r="B29" s="528" t="s">
        <v>900</v>
      </c>
      <c r="C29" s="528" t="s">
        <v>901</v>
      </c>
      <c r="D29" s="528" t="s">
        <v>902</v>
      </c>
      <c r="E29" s="528" t="s">
        <v>903</v>
      </c>
      <c r="F29" s="528" t="s">
        <v>904</v>
      </c>
      <c r="G29" s="528"/>
      <c r="H29" s="528"/>
      <c r="I29" s="528" t="s">
        <v>905</v>
      </c>
      <c r="J29" s="528">
        <v>2198</v>
      </c>
      <c r="K29" s="528">
        <v>2008</v>
      </c>
      <c r="L29" s="528" t="s">
        <v>906</v>
      </c>
      <c r="M29" s="528" t="s">
        <v>907</v>
      </c>
      <c r="N29" s="528">
        <v>9</v>
      </c>
      <c r="O29" s="528">
        <v>1150</v>
      </c>
      <c r="P29" s="528">
        <v>3000</v>
      </c>
      <c r="Q29" s="528" t="s">
        <v>78</v>
      </c>
      <c r="R29" s="529">
        <v>344300</v>
      </c>
      <c r="S29" s="530">
        <v>14900</v>
      </c>
      <c r="T29" s="531" t="s">
        <v>908</v>
      </c>
      <c r="U29" s="531" t="s">
        <v>909</v>
      </c>
      <c r="V29" s="531" t="s">
        <v>908</v>
      </c>
      <c r="W29" s="531" t="s">
        <v>909</v>
      </c>
      <c r="X29" s="532" t="s">
        <v>1</v>
      </c>
      <c r="Y29" s="532" t="s">
        <v>1</v>
      </c>
      <c r="Z29" s="532" t="s">
        <v>1</v>
      </c>
      <c r="AA29" s="533" t="s">
        <v>1</v>
      </c>
    </row>
    <row r="30" spans="1:27" ht="15.75" thickBot="1">
      <c r="A30" s="608" t="s">
        <v>910</v>
      </c>
      <c r="B30" s="609"/>
      <c r="C30" s="609"/>
      <c r="D30" s="609"/>
      <c r="E30" s="609"/>
      <c r="F30" s="609"/>
      <c r="G30" s="609"/>
      <c r="H30" s="609"/>
      <c r="I30" s="609"/>
      <c r="J30" s="609"/>
      <c r="K30" s="609"/>
      <c r="L30" s="609"/>
      <c r="M30" s="609"/>
      <c r="N30" s="609"/>
      <c r="O30" s="609"/>
      <c r="P30" s="609"/>
      <c r="Q30" s="609"/>
      <c r="R30" s="609"/>
      <c r="S30" s="609"/>
      <c r="T30" s="609"/>
      <c r="U30" s="609"/>
      <c r="V30" s="609"/>
      <c r="W30" s="609"/>
      <c r="X30" s="609"/>
      <c r="Y30" s="609"/>
      <c r="Z30" s="609"/>
      <c r="AA30" s="624"/>
    </row>
    <row r="31" spans="1:27" ht="84" customHeight="1" thickBot="1">
      <c r="A31" s="534">
        <v>1</v>
      </c>
      <c r="B31" s="535" t="s">
        <v>911</v>
      </c>
      <c r="C31" s="535" t="s">
        <v>912</v>
      </c>
      <c r="D31" s="535" t="s">
        <v>913</v>
      </c>
      <c r="E31" s="535" t="s">
        <v>914</v>
      </c>
      <c r="F31" s="535" t="s">
        <v>915</v>
      </c>
      <c r="G31" s="535" t="s">
        <v>916</v>
      </c>
      <c r="H31" s="536">
        <v>2000</v>
      </c>
      <c r="I31" s="535" t="s">
        <v>917</v>
      </c>
      <c r="J31" s="535">
        <v>2148</v>
      </c>
      <c r="K31" s="535">
        <v>2006</v>
      </c>
      <c r="L31" s="535" t="s">
        <v>918</v>
      </c>
      <c r="M31" s="535" t="s">
        <v>926</v>
      </c>
      <c r="N31" s="535" t="s">
        <v>919</v>
      </c>
      <c r="O31" s="535">
        <v>1300</v>
      </c>
      <c r="P31" s="535">
        <v>3490</v>
      </c>
      <c r="Q31" s="535" t="s">
        <v>78</v>
      </c>
      <c r="R31" s="537">
        <v>365878</v>
      </c>
      <c r="S31" s="538">
        <v>27300</v>
      </c>
      <c r="T31" s="539" t="s">
        <v>920</v>
      </c>
      <c r="U31" s="539" t="s">
        <v>921</v>
      </c>
      <c r="V31" s="539" t="s">
        <v>920</v>
      </c>
      <c r="W31" s="539" t="s">
        <v>921</v>
      </c>
      <c r="X31" s="540" t="s">
        <v>1</v>
      </c>
      <c r="Y31" s="540" t="s">
        <v>1</v>
      </c>
      <c r="Z31" s="540" t="s">
        <v>1</v>
      </c>
      <c r="AA31" s="541"/>
    </row>
  </sheetData>
  <sheetProtection/>
  <mergeCells count="26">
    <mergeCell ref="L1:M1"/>
    <mergeCell ref="A2:R2"/>
    <mergeCell ref="A3:A5"/>
    <mergeCell ref="B3:B5"/>
    <mergeCell ref="C3:C5"/>
    <mergeCell ref="D3:D5"/>
    <mergeCell ref="E3:E5"/>
    <mergeCell ref="F3:F5"/>
    <mergeCell ref="G3:H4"/>
    <mergeCell ref="I3:I5"/>
    <mergeCell ref="J3:J5"/>
    <mergeCell ref="K3:K5"/>
    <mergeCell ref="L3:L5"/>
    <mergeCell ref="M3:M5"/>
    <mergeCell ref="N3:N5"/>
    <mergeCell ref="O3:O5"/>
    <mergeCell ref="X3:AA4"/>
    <mergeCell ref="A6:AA6"/>
    <mergeCell ref="A28:AA28"/>
    <mergeCell ref="A30:AA30"/>
    <mergeCell ref="P3:P5"/>
    <mergeCell ref="Q3:Q5"/>
    <mergeCell ref="R3:R5"/>
    <mergeCell ref="S3:S5"/>
    <mergeCell ref="T3:U4"/>
    <mergeCell ref="V3:W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3" width="16.8515625" style="0" customWidth="1"/>
    <col min="4" max="4" width="34.57421875" style="0" customWidth="1"/>
    <col min="5" max="6" width="16.8515625" style="0" customWidth="1"/>
    <col min="7" max="7" width="26.140625" style="0" customWidth="1"/>
  </cols>
  <sheetData>
    <row r="1" ht="12.75">
      <c r="F1" s="5" t="s">
        <v>925</v>
      </c>
    </row>
    <row r="2" spans="1:6" ht="15">
      <c r="A2" s="495" t="s">
        <v>669</v>
      </c>
      <c r="B2" s="495" t="s">
        <v>670</v>
      </c>
      <c r="C2" s="496" t="s">
        <v>671</v>
      </c>
      <c r="D2" s="495" t="s">
        <v>672</v>
      </c>
      <c r="E2" s="495" t="s">
        <v>673</v>
      </c>
      <c r="F2" s="497" t="s">
        <v>674</v>
      </c>
    </row>
    <row r="3" spans="1:6" ht="12.75">
      <c r="A3" s="635">
        <v>2015</v>
      </c>
      <c r="B3" s="635"/>
      <c r="C3" s="635"/>
      <c r="D3" s="635"/>
      <c r="E3" s="635"/>
      <c r="F3" s="635"/>
    </row>
    <row r="4" spans="1:6" ht="25.5">
      <c r="A4" s="498" t="s">
        <v>675</v>
      </c>
      <c r="B4" s="498" t="s">
        <v>676</v>
      </c>
      <c r="C4" s="499">
        <v>42017</v>
      </c>
      <c r="D4" s="498" t="s">
        <v>677</v>
      </c>
      <c r="E4" s="498" t="s">
        <v>201</v>
      </c>
      <c r="F4" s="500">
        <v>750</v>
      </c>
    </row>
    <row r="5" spans="1:6" ht="25.5">
      <c r="A5" s="498" t="s">
        <v>675</v>
      </c>
      <c r="B5" s="498" t="s">
        <v>678</v>
      </c>
      <c r="C5" s="499">
        <v>42017</v>
      </c>
      <c r="D5" s="498" t="s">
        <v>679</v>
      </c>
      <c r="E5" s="498" t="s">
        <v>208</v>
      </c>
      <c r="F5" s="500">
        <v>252.15</v>
      </c>
    </row>
    <row r="6" spans="1:6" ht="38.25">
      <c r="A6" s="498" t="s">
        <v>675</v>
      </c>
      <c r="B6" s="498" t="s">
        <v>678</v>
      </c>
      <c r="C6" s="499">
        <v>42017</v>
      </c>
      <c r="D6" s="498" t="s">
        <v>680</v>
      </c>
      <c r="E6" s="498" t="s">
        <v>652</v>
      </c>
      <c r="F6" s="500">
        <v>498.15</v>
      </c>
    </row>
    <row r="7" spans="1:6" ht="38.25">
      <c r="A7" s="498" t="s">
        <v>675</v>
      </c>
      <c r="B7" s="498" t="s">
        <v>678</v>
      </c>
      <c r="C7" s="499">
        <v>42017</v>
      </c>
      <c r="D7" s="498" t="s">
        <v>681</v>
      </c>
      <c r="E7" s="498" t="s">
        <v>200</v>
      </c>
      <c r="F7" s="500">
        <v>1051.65</v>
      </c>
    </row>
    <row r="8" spans="1:6" ht="38.25">
      <c r="A8" s="498" t="s">
        <v>675</v>
      </c>
      <c r="B8" s="498" t="s">
        <v>682</v>
      </c>
      <c r="C8" s="499">
        <v>42314</v>
      </c>
      <c r="D8" s="498" t="s">
        <v>683</v>
      </c>
      <c r="E8" s="498" t="s">
        <v>684</v>
      </c>
      <c r="F8" s="500">
        <v>320.85</v>
      </c>
    </row>
    <row r="9" spans="1:6" ht="15">
      <c r="A9" s="498"/>
      <c r="B9" s="498"/>
      <c r="C9" s="499"/>
      <c r="D9" s="498"/>
      <c r="E9" s="498"/>
      <c r="F9" s="497">
        <f>SUM(F4:F8)</f>
        <v>2872.7999999999997</v>
      </c>
    </row>
    <row r="10" spans="1:6" ht="12.75">
      <c r="A10" s="635">
        <v>2016</v>
      </c>
      <c r="B10" s="635"/>
      <c r="C10" s="635"/>
      <c r="D10" s="635"/>
      <c r="E10" s="635"/>
      <c r="F10" s="635"/>
    </row>
    <row r="11" spans="1:6" ht="51">
      <c r="A11" s="498" t="s">
        <v>675</v>
      </c>
      <c r="B11" s="498" t="s">
        <v>676</v>
      </c>
      <c r="C11" s="499">
        <v>42443</v>
      </c>
      <c r="D11" s="498" t="s">
        <v>685</v>
      </c>
      <c r="E11" s="498" t="s">
        <v>686</v>
      </c>
      <c r="F11" s="500">
        <v>28715.54</v>
      </c>
    </row>
    <row r="12" spans="1:6" ht="76.5">
      <c r="A12" s="498" t="s">
        <v>64</v>
      </c>
      <c r="B12" s="498" t="s">
        <v>676</v>
      </c>
      <c r="C12" s="499">
        <v>42522</v>
      </c>
      <c r="D12" s="498" t="s">
        <v>687</v>
      </c>
      <c r="E12" s="498" t="s">
        <v>688</v>
      </c>
      <c r="F12" s="500">
        <v>0</v>
      </c>
    </row>
    <row r="13" spans="1:6" ht="76.5">
      <c r="A13" s="498" t="s">
        <v>64</v>
      </c>
      <c r="B13" s="498" t="s">
        <v>676</v>
      </c>
      <c r="C13" s="499">
        <v>42522</v>
      </c>
      <c r="D13" s="498" t="s">
        <v>689</v>
      </c>
      <c r="E13" s="498" t="s">
        <v>688</v>
      </c>
      <c r="F13" s="500">
        <v>2825.93</v>
      </c>
    </row>
    <row r="14" spans="1:6" ht="38.25">
      <c r="A14" s="498" t="s">
        <v>675</v>
      </c>
      <c r="B14" s="498" t="s">
        <v>682</v>
      </c>
      <c r="C14" s="499">
        <v>42576</v>
      </c>
      <c r="D14" s="498" t="s">
        <v>690</v>
      </c>
      <c r="E14" s="498" t="s">
        <v>691</v>
      </c>
      <c r="F14" s="500">
        <v>0</v>
      </c>
    </row>
    <row r="15" spans="1:6" ht="38.25">
      <c r="A15" s="498" t="s">
        <v>675</v>
      </c>
      <c r="B15" s="498" t="s">
        <v>692</v>
      </c>
      <c r="C15" s="499">
        <v>42706</v>
      </c>
      <c r="D15" s="498" t="s">
        <v>693</v>
      </c>
      <c r="E15" s="498" t="s">
        <v>694</v>
      </c>
      <c r="F15" s="500">
        <v>300</v>
      </c>
    </row>
    <row r="16" spans="1:6" ht="15">
      <c r="A16" s="498"/>
      <c r="B16" s="498"/>
      <c r="C16" s="499"/>
      <c r="D16" s="498"/>
      <c r="E16" s="498"/>
      <c r="F16" s="497">
        <f>SUM(F11:F15)</f>
        <v>31841.47</v>
      </c>
    </row>
    <row r="17" spans="1:6" ht="12.75">
      <c r="A17" s="636" t="s">
        <v>731</v>
      </c>
      <c r="B17" s="635"/>
      <c r="C17" s="635"/>
      <c r="D17" s="635"/>
      <c r="E17" s="635"/>
      <c r="F17" s="635"/>
    </row>
    <row r="18" spans="1:6" ht="38.25">
      <c r="A18" s="498" t="s">
        <v>675</v>
      </c>
      <c r="B18" s="498" t="s">
        <v>676</v>
      </c>
      <c r="C18" s="499">
        <v>43013</v>
      </c>
      <c r="D18" s="498" t="s">
        <v>695</v>
      </c>
      <c r="E18" s="498" t="s">
        <v>696</v>
      </c>
      <c r="F18" s="501">
        <v>334.94</v>
      </c>
    </row>
    <row r="19" spans="1:6" ht="25.5">
      <c r="A19" s="498" t="s">
        <v>675</v>
      </c>
      <c r="B19" s="498" t="s">
        <v>676</v>
      </c>
      <c r="C19" s="499">
        <v>42958</v>
      </c>
      <c r="D19" s="498" t="s">
        <v>697</v>
      </c>
      <c r="E19" s="498" t="s">
        <v>698</v>
      </c>
      <c r="F19" s="501">
        <v>1075.67</v>
      </c>
    </row>
    <row r="20" spans="1:6" ht="38.25">
      <c r="A20" s="498" t="s">
        <v>675</v>
      </c>
      <c r="B20" s="498" t="s">
        <v>676</v>
      </c>
      <c r="C20" s="499">
        <v>42951</v>
      </c>
      <c r="D20" s="498" t="s">
        <v>699</v>
      </c>
      <c r="E20" s="498" t="s">
        <v>700</v>
      </c>
      <c r="F20" s="501">
        <v>2214</v>
      </c>
    </row>
    <row r="21" spans="1:6" ht="51">
      <c r="A21" s="498" t="s">
        <v>675</v>
      </c>
      <c r="B21" s="498" t="s">
        <v>676</v>
      </c>
      <c r="C21" s="499">
        <v>42951</v>
      </c>
      <c r="D21" s="498" t="s">
        <v>701</v>
      </c>
      <c r="E21" s="498" t="s">
        <v>702</v>
      </c>
      <c r="F21" s="501">
        <v>1469.15</v>
      </c>
    </row>
    <row r="22" spans="1:6" ht="38.25">
      <c r="A22" s="498" t="s">
        <v>675</v>
      </c>
      <c r="B22" s="498" t="s">
        <v>676</v>
      </c>
      <c r="C22" s="499">
        <v>42958</v>
      </c>
      <c r="D22" s="498" t="s">
        <v>703</v>
      </c>
      <c r="E22" s="498" t="s">
        <v>704</v>
      </c>
      <c r="F22" s="501">
        <v>0</v>
      </c>
    </row>
    <row r="23" spans="1:6" ht="63.75">
      <c r="A23" s="498" t="s">
        <v>675</v>
      </c>
      <c r="B23" s="498" t="s">
        <v>676</v>
      </c>
      <c r="C23" s="499">
        <v>42958</v>
      </c>
      <c r="D23" s="498" t="s">
        <v>705</v>
      </c>
      <c r="E23" s="498" t="s">
        <v>706</v>
      </c>
      <c r="F23" s="501">
        <v>4296.74</v>
      </c>
    </row>
    <row r="24" spans="1:6" ht="38.25">
      <c r="A24" s="498" t="s">
        <v>675</v>
      </c>
      <c r="B24" s="498" t="s">
        <v>676</v>
      </c>
      <c r="C24" s="499">
        <v>42989</v>
      </c>
      <c r="D24" s="498" t="s">
        <v>707</v>
      </c>
      <c r="E24" s="498" t="s">
        <v>708</v>
      </c>
      <c r="F24" s="501">
        <v>4772.28</v>
      </c>
    </row>
    <row r="25" spans="1:6" ht="51">
      <c r="A25" s="498" t="s">
        <v>675</v>
      </c>
      <c r="B25" s="498" t="s">
        <v>676</v>
      </c>
      <c r="C25" s="499">
        <v>42958</v>
      </c>
      <c r="D25" s="498" t="s">
        <v>709</v>
      </c>
      <c r="E25" s="498" t="s">
        <v>710</v>
      </c>
      <c r="F25" s="501">
        <v>2576.3</v>
      </c>
    </row>
    <row r="26" spans="1:6" ht="25.5">
      <c r="A26" s="498" t="s">
        <v>675</v>
      </c>
      <c r="B26" s="498" t="s">
        <v>676</v>
      </c>
      <c r="C26" s="499">
        <v>43013</v>
      </c>
      <c r="D26" s="498" t="s">
        <v>711</v>
      </c>
      <c r="E26" s="498" t="s">
        <v>201</v>
      </c>
      <c r="F26" s="501">
        <v>150</v>
      </c>
    </row>
    <row r="27" spans="1:6" ht="38.25">
      <c r="A27" s="498" t="s">
        <v>675</v>
      </c>
      <c r="B27" s="498" t="s">
        <v>676</v>
      </c>
      <c r="C27" s="499">
        <v>42958</v>
      </c>
      <c r="D27" s="498" t="s">
        <v>712</v>
      </c>
      <c r="E27" s="498" t="s">
        <v>713</v>
      </c>
      <c r="F27" s="501">
        <v>223.45</v>
      </c>
    </row>
    <row r="28" spans="1:6" ht="38.25">
      <c r="A28" s="498" t="s">
        <v>675</v>
      </c>
      <c r="B28" s="498" t="s">
        <v>676</v>
      </c>
      <c r="C28" s="499">
        <v>42951</v>
      </c>
      <c r="D28" s="498" t="s">
        <v>714</v>
      </c>
      <c r="E28" s="498" t="s">
        <v>189</v>
      </c>
      <c r="F28" s="501">
        <v>4331.13</v>
      </c>
    </row>
    <row r="29" spans="1:6" ht="51">
      <c r="A29" s="498" t="s">
        <v>715</v>
      </c>
      <c r="B29" s="498" t="s">
        <v>676</v>
      </c>
      <c r="C29" s="499">
        <v>43036</v>
      </c>
      <c r="D29" s="498" t="s">
        <v>716</v>
      </c>
      <c r="E29" s="498" t="s">
        <v>717</v>
      </c>
      <c r="F29" s="501">
        <v>12415</v>
      </c>
    </row>
    <row r="30" spans="1:6" ht="76.5">
      <c r="A30" s="498" t="s">
        <v>64</v>
      </c>
      <c r="B30" s="498" t="s">
        <v>676</v>
      </c>
      <c r="C30" s="499">
        <v>42958</v>
      </c>
      <c r="D30" s="498" t="s">
        <v>718</v>
      </c>
      <c r="E30" s="498" t="s">
        <v>688</v>
      </c>
      <c r="F30" s="501">
        <v>19149.61</v>
      </c>
    </row>
    <row r="31" spans="1:6" ht="76.5">
      <c r="A31" s="498" t="s">
        <v>64</v>
      </c>
      <c r="B31" s="498" t="s">
        <v>676</v>
      </c>
      <c r="C31" s="499">
        <v>43013</v>
      </c>
      <c r="D31" s="498" t="s">
        <v>719</v>
      </c>
      <c r="E31" s="498" t="s">
        <v>688</v>
      </c>
      <c r="F31" s="501">
        <v>1998.75</v>
      </c>
    </row>
    <row r="32" spans="1:6" ht="38.25">
      <c r="A32" s="498" t="s">
        <v>675</v>
      </c>
      <c r="B32" s="498" t="s">
        <v>678</v>
      </c>
      <c r="C32" s="499">
        <v>43013</v>
      </c>
      <c r="D32" s="498" t="s">
        <v>720</v>
      </c>
      <c r="E32" s="498" t="s">
        <v>656</v>
      </c>
      <c r="F32" s="501">
        <v>100</v>
      </c>
    </row>
    <row r="33" spans="1:6" ht="51">
      <c r="A33" s="498" t="s">
        <v>675</v>
      </c>
      <c r="B33" s="498" t="s">
        <v>678</v>
      </c>
      <c r="C33" s="499">
        <v>43013</v>
      </c>
      <c r="D33" s="498" t="s">
        <v>721</v>
      </c>
      <c r="E33" s="498" t="s">
        <v>653</v>
      </c>
      <c r="F33" s="501">
        <v>350</v>
      </c>
    </row>
    <row r="34" spans="1:6" ht="38.25">
      <c r="A34" s="498" t="s">
        <v>675</v>
      </c>
      <c r="B34" s="498" t="s">
        <v>678</v>
      </c>
      <c r="C34" s="499">
        <v>43013</v>
      </c>
      <c r="D34" s="498" t="s">
        <v>722</v>
      </c>
      <c r="E34" s="498" t="s">
        <v>723</v>
      </c>
      <c r="F34" s="501">
        <v>200</v>
      </c>
    </row>
    <row r="35" spans="1:6" ht="38.25">
      <c r="A35" s="498" t="s">
        <v>675</v>
      </c>
      <c r="B35" s="498" t="s">
        <v>678</v>
      </c>
      <c r="C35" s="499">
        <v>43013</v>
      </c>
      <c r="D35" s="498" t="s">
        <v>724</v>
      </c>
      <c r="E35" s="498" t="s">
        <v>202</v>
      </c>
      <c r="F35" s="501">
        <v>400</v>
      </c>
    </row>
    <row r="36" spans="1:6" ht="38.25">
      <c r="A36" s="498" t="s">
        <v>675</v>
      </c>
      <c r="B36" s="498" t="s">
        <v>678</v>
      </c>
      <c r="C36" s="499">
        <v>43013</v>
      </c>
      <c r="D36" s="498" t="s">
        <v>725</v>
      </c>
      <c r="E36" s="498" t="s">
        <v>201</v>
      </c>
      <c r="F36" s="501">
        <v>100</v>
      </c>
    </row>
    <row r="37" spans="1:6" ht="38.25">
      <c r="A37" s="498" t="s">
        <v>675</v>
      </c>
      <c r="B37" s="498" t="s">
        <v>682</v>
      </c>
      <c r="C37" s="499">
        <v>42763</v>
      </c>
      <c r="D37" s="498" t="s">
        <v>726</v>
      </c>
      <c r="E37" s="498" t="s">
        <v>202</v>
      </c>
      <c r="F37" s="501">
        <v>2871.72</v>
      </c>
    </row>
    <row r="38" spans="1:7" ht="51.75">
      <c r="A38" s="498"/>
      <c r="B38" s="498"/>
      <c r="C38" s="499"/>
      <c r="D38" s="498"/>
      <c r="E38" s="498"/>
      <c r="F38" s="497">
        <f>SUM(F18:F37)</f>
        <v>59028.740000000005</v>
      </c>
      <c r="G38" s="6" t="s">
        <v>732</v>
      </c>
    </row>
    <row r="39" spans="1:6" ht="12.75">
      <c r="A39" s="635">
        <v>2018</v>
      </c>
      <c r="B39" s="635"/>
      <c r="C39" s="635"/>
      <c r="D39" s="635"/>
      <c r="E39" s="635"/>
      <c r="F39" s="635"/>
    </row>
    <row r="40" spans="1:6" ht="38.25">
      <c r="A40" s="498" t="s">
        <v>675</v>
      </c>
      <c r="B40" s="498" t="s">
        <v>692</v>
      </c>
      <c r="C40" s="499">
        <v>43105</v>
      </c>
      <c r="D40" s="498" t="s">
        <v>727</v>
      </c>
      <c r="E40" s="498" t="s">
        <v>728</v>
      </c>
      <c r="F40" s="500">
        <v>0</v>
      </c>
    </row>
    <row r="41" spans="1:6" ht="15">
      <c r="A41" s="498"/>
      <c r="B41" s="498"/>
      <c r="C41" s="499"/>
      <c r="D41" s="498"/>
      <c r="E41" s="498"/>
      <c r="F41" s="497">
        <f>SUM(F40)</f>
        <v>0</v>
      </c>
    </row>
    <row r="42" spans="1:6" ht="12.75">
      <c r="A42" s="635">
        <v>2019</v>
      </c>
      <c r="B42" s="635"/>
      <c r="C42" s="635"/>
      <c r="D42" s="635"/>
      <c r="E42" s="635"/>
      <c r="F42" s="635"/>
    </row>
    <row r="43" spans="1:6" ht="38.25">
      <c r="A43" s="498" t="s">
        <v>675</v>
      </c>
      <c r="B43" s="498" t="s">
        <v>676</v>
      </c>
      <c r="C43" s="499">
        <v>43679</v>
      </c>
      <c r="D43" s="498" t="s">
        <v>729</v>
      </c>
      <c r="E43" s="498" t="s">
        <v>730</v>
      </c>
      <c r="F43" s="500">
        <v>3468.6</v>
      </c>
    </row>
    <row r="44" spans="1:6" ht="15">
      <c r="A44" s="498"/>
      <c r="B44" s="498"/>
      <c r="C44" s="499"/>
      <c r="D44" s="498"/>
      <c r="E44" s="498"/>
      <c r="F44" s="497">
        <f>SUM(F43)</f>
        <v>3468.6</v>
      </c>
    </row>
    <row r="45" spans="1:6" ht="15">
      <c r="A45" s="498"/>
      <c r="B45" s="498"/>
      <c r="C45" s="499"/>
      <c r="D45" s="498"/>
      <c r="E45" s="498"/>
      <c r="F45" s="497"/>
    </row>
    <row r="46" spans="1:6" ht="12.75">
      <c r="A46" s="636" t="s">
        <v>733</v>
      </c>
      <c r="B46" s="635"/>
      <c r="C46" s="635"/>
      <c r="D46" s="635"/>
      <c r="E46" s="635"/>
      <c r="F46" s="635"/>
    </row>
    <row r="47" spans="1:6" ht="12.75">
      <c r="A47" s="502"/>
      <c r="B47" s="502"/>
      <c r="C47" s="503"/>
      <c r="D47" s="502"/>
      <c r="E47" s="502"/>
      <c r="F47" s="504"/>
    </row>
    <row r="48" spans="1:6" ht="15.75">
      <c r="A48" s="502"/>
      <c r="B48" s="502"/>
      <c r="C48" s="503"/>
      <c r="D48" s="502"/>
      <c r="E48" s="502"/>
      <c r="F48" s="505">
        <f>F44+F41+F38+F16+F9</f>
        <v>97211.61</v>
      </c>
    </row>
    <row r="49" spans="1:6" ht="12.75">
      <c r="A49" s="502"/>
      <c r="B49" s="502"/>
      <c r="C49" s="503"/>
      <c r="D49" s="502"/>
      <c r="E49" s="502"/>
      <c r="F49" s="504"/>
    </row>
  </sheetData>
  <sheetProtection/>
  <mergeCells count="6">
    <mergeCell ref="A3:F3"/>
    <mergeCell ref="A10:F10"/>
    <mergeCell ref="A17:F17"/>
    <mergeCell ref="A39:F39"/>
    <mergeCell ref="A42:F42"/>
    <mergeCell ref="A46:F4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11" sqref="A11:C11"/>
    </sheetView>
  </sheetViews>
  <sheetFormatPr defaultColWidth="9.140625" defaultRowHeight="12.75"/>
  <cols>
    <col min="1" max="1" width="4.140625" style="10" customWidth="1"/>
    <col min="2" max="2" width="53.28125" style="0" customWidth="1"/>
    <col min="3" max="3" width="37.57421875" style="0" customWidth="1"/>
  </cols>
  <sheetData>
    <row r="1" spans="2:3" ht="15" customHeight="1">
      <c r="B1" s="5" t="s">
        <v>31</v>
      </c>
      <c r="C1" s="11"/>
    </row>
    <row r="2" ht="12.75">
      <c r="B2" s="5"/>
    </row>
    <row r="3" spans="1:4" ht="69" customHeight="1">
      <c r="A3" s="637" t="s">
        <v>69</v>
      </c>
      <c r="B3" s="637"/>
      <c r="C3" s="637"/>
      <c r="D3" s="13"/>
    </row>
    <row r="4" spans="1:4" ht="9" customHeight="1">
      <c r="A4" s="12"/>
      <c r="B4" s="12"/>
      <c r="C4" s="12"/>
      <c r="D4" s="13"/>
    </row>
    <row r="5" ht="13.5" thickBot="1"/>
    <row r="6" spans="1:3" ht="30.75" customHeight="1" thickBot="1">
      <c r="A6" s="18" t="s">
        <v>12</v>
      </c>
      <c r="B6" s="19" t="s">
        <v>19</v>
      </c>
      <c r="C6" s="20" t="s">
        <v>20</v>
      </c>
    </row>
    <row r="7" spans="1:3" ht="17.25" customHeight="1" thickBot="1">
      <c r="A7" s="638" t="s">
        <v>71</v>
      </c>
      <c r="B7" s="639"/>
      <c r="C7" s="640"/>
    </row>
    <row r="8" spans="1:3" ht="25.5">
      <c r="A8" s="21">
        <v>1</v>
      </c>
      <c r="B8" s="22" t="s">
        <v>151</v>
      </c>
      <c r="C8" s="23"/>
    </row>
    <row r="9" spans="1:3" ht="55.5" customHeight="1">
      <c r="A9" s="413">
        <v>2</v>
      </c>
      <c r="B9" s="2" t="s">
        <v>381</v>
      </c>
      <c r="C9" s="468" t="s">
        <v>380</v>
      </c>
    </row>
    <row r="10" spans="1:3" ht="55.5" customHeight="1" thickBot="1">
      <c r="A10" s="413">
        <v>3</v>
      </c>
      <c r="B10" s="2" t="s">
        <v>382</v>
      </c>
      <c r="C10" s="469"/>
    </row>
    <row r="11" spans="1:3" ht="17.25" customHeight="1" thickBot="1">
      <c r="A11" s="641" t="s">
        <v>395</v>
      </c>
      <c r="B11" s="642"/>
      <c r="C11" s="640"/>
    </row>
    <row r="12" spans="1:3" ht="18" customHeight="1" thickBot="1">
      <c r="A12" s="24">
        <v>1</v>
      </c>
      <c r="B12" s="25" t="s">
        <v>322</v>
      </c>
      <c r="C12" s="26" t="s">
        <v>323</v>
      </c>
    </row>
    <row r="13" spans="1:3" ht="13.5" thickBot="1">
      <c r="A13" s="643" t="s">
        <v>555</v>
      </c>
      <c r="B13" s="642"/>
      <c r="C13" s="640"/>
    </row>
    <row r="14" spans="1:3" ht="12.75">
      <c r="A14" s="414">
        <v>1</v>
      </c>
      <c r="B14" s="412" t="s">
        <v>556</v>
      </c>
      <c r="C14" s="415" t="s">
        <v>557</v>
      </c>
    </row>
    <row r="15" spans="1:3" ht="12.75">
      <c r="A15" s="414">
        <v>2</v>
      </c>
      <c r="B15" s="412" t="s">
        <v>558</v>
      </c>
      <c r="C15" s="415" t="s">
        <v>559</v>
      </c>
    </row>
    <row r="16" spans="1:3" ht="13.5" thickBot="1">
      <c r="A16" s="416">
        <v>3</v>
      </c>
      <c r="B16" s="417" t="s">
        <v>560</v>
      </c>
      <c r="C16" s="418" t="s">
        <v>557</v>
      </c>
    </row>
  </sheetData>
  <sheetProtection/>
  <mergeCells count="4">
    <mergeCell ref="A3:C3"/>
    <mergeCell ref="A7:C7"/>
    <mergeCell ref="A11:C11"/>
    <mergeCell ref="A13:C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joanna.mitygowska</cp:lastModifiedBy>
  <cp:lastPrinted>2018-08-30T15:02:19Z</cp:lastPrinted>
  <dcterms:created xsi:type="dcterms:W3CDTF">2004-04-21T13:58:08Z</dcterms:created>
  <dcterms:modified xsi:type="dcterms:W3CDTF">2020-06-26T18:46:51Z</dcterms:modified>
  <cp:category/>
  <cp:version/>
  <cp:contentType/>
  <cp:contentStatus/>
</cp:coreProperties>
</file>